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08" tabRatio="438" firstSheet="2" activeTab="3"/>
  </bookViews>
  <sheets>
    <sheet name="Ls" sheetId="1" r:id="rId1"/>
    <sheet name="Li" sheetId="2" r:id="rId2"/>
    <sheet name="Lr" sheetId="3" r:id="rId3"/>
    <sheet name="Lp" sheetId="4" r:id="rId4"/>
    <sheet name="Lc" sheetId="5" r:id="rId5"/>
    <sheet name="Ll" sheetId="6" r:id="rId6"/>
    <sheet name="Rs" sheetId="7" r:id="rId7"/>
    <sheet name="Ri" sheetId="8" r:id="rId8"/>
    <sheet name="Rr" sheetId="9" r:id="rId9"/>
    <sheet name="Re" sheetId="10" r:id="rId10"/>
    <sheet name="Generali" sheetId="11" r:id="rId11"/>
  </sheets>
  <definedNames>
    <definedName name="OLE_LINK1" localSheetId="6">'Rs'!$A$173</definedName>
    <definedName name="OLE_LINK2" localSheetId="6">'Rs'!$A$197</definedName>
  </definedNames>
  <calcPr fullCalcOnLoad="1"/>
</workbook>
</file>

<file path=xl/sharedStrings.xml><?xml version="1.0" encoding="utf-8"?>
<sst xmlns="http://schemas.openxmlformats.org/spreadsheetml/2006/main" count="945" uniqueCount="690">
  <si>
    <t>In Stre1</t>
  </si>
  <si>
    <t>STATISTICHE RETE</t>
  </si>
  <si>
    <t>ott 2009</t>
  </si>
  <si>
    <t>Linee Soppresse</t>
  </si>
  <si>
    <t>Linee</t>
  </si>
  <si>
    <t>18E</t>
  </si>
  <si>
    <t>9E</t>
  </si>
  <si>
    <t>8E</t>
  </si>
  <si>
    <t>7E</t>
  </si>
  <si>
    <t>6E</t>
  </si>
  <si>
    <t>5E</t>
  </si>
  <si>
    <t>4E+1</t>
  </si>
  <si>
    <t>4E</t>
  </si>
  <si>
    <t>3E</t>
  </si>
  <si>
    <t>2E+1</t>
  </si>
  <si>
    <t>1E+1</t>
  </si>
  <si>
    <t>Tot Linea</t>
  </si>
  <si>
    <t>%</t>
  </si>
  <si>
    <t>Alta Franciacorta</t>
  </si>
  <si>
    <t>Alta Val Pellice</t>
  </si>
  <si>
    <t>Argentario</t>
  </si>
  <si>
    <t>Ariana</t>
  </si>
  <si>
    <t>Arnaccio</t>
  </si>
  <si>
    <t>Aterno</t>
  </si>
  <si>
    <t>Atessana</t>
  </si>
  <si>
    <t>Aurunci</t>
  </si>
  <si>
    <t>Barge</t>
  </si>
  <si>
    <t>Basaluzzo</t>
  </si>
  <si>
    <t>Basso Sebino</t>
  </si>
  <si>
    <t>Belbo</t>
  </si>
  <si>
    <t>Bolognina</t>
  </si>
  <si>
    <t>Bonorva</t>
  </si>
  <si>
    <t>Brenta-Camerini</t>
  </si>
  <si>
    <t>Canavesana Vecchia</t>
  </si>
  <si>
    <t>Capo Scalea</t>
  </si>
  <si>
    <t>Carnica</t>
  </si>
  <si>
    <t>Carpigiana</t>
  </si>
  <si>
    <t>Castellaneta</t>
  </si>
  <si>
    <t>Casalbordino</t>
  </si>
  <si>
    <t>Centese</t>
  </si>
  <si>
    <t>Chambave</t>
  </si>
  <si>
    <t>Cinque Terre</t>
  </si>
  <si>
    <t>Compitana</t>
  </si>
  <si>
    <t>Copparo</t>
  </si>
  <si>
    <t>Cosentina</t>
  </si>
  <si>
    <t>Costiera di Ponente</t>
  </si>
  <si>
    <t>Crati</t>
  </si>
  <si>
    <t>Diagonale Nord Piemonte</t>
  </si>
  <si>
    <t>Diramazione Sangritana</t>
  </si>
  <si>
    <t>Etna</t>
  </si>
  <si>
    <t>Finalese</t>
  </si>
  <si>
    <t>Fleres</t>
  </si>
  <si>
    <t>Fiumetorto</t>
  </si>
  <si>
    <t>Gardesana</t>
  </si>
  <si>
    <t>Grado</t>
  </si>
  <si>
    <t>Gragnano</t>
  </si>
  <si>
    <t>Irpina</t>
  </si>
  <si>
    <t>Isarco</t>
  </si>
  <si>
    <t>Lanze</t>
  </si>
  <si>
    <t>Lago d'Orta</t>
  </si>
  <si>
    <t>Lesina</t>
  </si>
  <si>
    <t>Litoranea Pisana</t>
  </si>
  <si>
    <t>Maiella</t>
  </si>
  <si>
    <t>Malborghetto</t>
  </si>
  <si>
    <t>Marmifera Centrale</t>
  </si>
  <si>
    <t>Marmifera Inferiore</t>
  </si>
  <si>
    <t>Marmifera Superiore</t>
  </si>
  <si>
    <t>Martignone</t>
  </si>
  <si>
    <t>Massatese</t>
  </si>
  <si>
    <t>Medicina</t>
  </si>
  <si>
    <t>Medio Tanaro</t>
  </si>
  <si>
    <t>Milazzo</t>
  </si>
  <si>
    <t>Mincio</t>
  </si>
  <si>
    <t>Monferrato</t>
  </si>
  <si>
    <t>Monregalese Occidentale</t>
  </si>
  <si>
    <t>Monregalese Orientale</t>
  </si>
  <si>
    <t>Montecchio</t>
  </si>
  <si>
    <t>Montello</t>
  </si>
  <si>
    <t>Monteponi</t>
  </si>
  <si>
    <t>Monte Zucco</t>
  </si>
  <si>
    <t>Moretta</t>
  </si>
  <si>
    <t>Muda</t>
  </si>
  <si>
    <t>Nera</t>
  </si>
  <si>
    <t>Nettunense Centro Sud</t>
  </si>
  <si>
    <t>Nettunense Superiore</t>
  </si>
  <si>
    <t>Ofanto</t>
  </si>
  <si>
    <t>Oglio Centrale</t>
  </si>
  <si>
    <t>Oglio Inferiore</t>
  </si>
  <si>
    <t>Pachino</t>
  </si>
  <si>
    <t>Padano-Euganea</t>
  </si>
  <si>
    <t>Palinuro</t>
  </si>
  <si>
    <t>Panaro</t>
  </si>
  <si>
    <t>Panaro Superiore</t>
  </si>
  <si>
    <t>Persicetana</t>
  </si>
  <si>
    <t>Piemontese Nord Occidentale</t>
  </si>
  <si>
    <t>Piemontese Sud-Occidentale</t>
  </si>
  <si>
    <t>Pontebbana Vecchia</t>
  </si>
  <si>
    <t>Pontificia</t>
  </si>
  <si>
    <t>Pontina Superiore</t>
  </si>
  <si>
    <t>Populonia</t>
  </si>
  <si>
    <t>Povigliese</t>
  </si>
  <si>
    <t>Renate</t>
  </si>
  <si>
    <t>Reverese</t>
  </si>
  <si>
    <t>Ribolla</t>
  </si>
  <si>
    <t>Romea Centrale</t>
  </si>
  <si>
    <t>San Gavino</t>
  </si>
  <si>
    <t>Sannicandro</t>
  </si>
  <si>
    <t>Santerno</t>
  </si>
  <si>
    <t>Scaligera</t>
  </si>
  <si>
    <t>Scrivia</t>
  </si>
  <si>
    <t>Simeto</t>
  </si>
  <si>
    <t>Staffora</t>
  </si>
  <si>
    <t>Subappennina Centrale</t>
  </si>
  <si>
    <t>Tagliamento</t>
  </si>
  <si>
    <t>Tagliamento-Livenza</t>
  </si>
  <si>
    <t>Tanagro</t>
  </si>
  <si>
    <t>Taro</t>
  </si>
  <si>
    <t>Terrarossa</t>
  </si>
  <si>
    <t>Tirrenica Inferiore Vecchia</t>
  </si>
  <si>
    <t>Tolfa</t>
  </si>
  <si>
    <t>Transalpina</t>
  </si>
  <si>
    <t>Transatesina</t>
  </si>
  <si>
    <t>Trasversale Alto Calabra Vecchia</t>
  </si>
  <si>
    <t>Trasversale Alto Lombarda Ovest</t>
  </si>
  <si>
    <t>Val d'Agordo</t>
  </si>
  <si>
    <t>Val d'Orba</t>
  </si>
  <si>
    <t>Valle Aurina</t>
  </si>
  <si>
    <t>Valle dell'Alcantara</t>
  </si>
  <si>
    <t>Valle dell'Aniene</t>
  </si>
  <si>
    <t>Valdastico Superiore</t>
  </si>
  <si>
    <t>Valdostana Inferiore</t>
  </si>
  <si>
    <t>Val Brembana</t>
  </si>
  <si>
    <t>Val di Nure</t>
  </si>
  <si>
    <t>Val d'Elsa</t>
  </si>
  <si>
    <t>Val d'Orcia</t>
  </si>
  <si>
    <t>Val Maira</t>
  </si>
  <si>
    <t>Val Metauro</t>
  </si>
  <si>
    <t>Valmorea</t>
  </si>
  <si>
    <t>Val Nestore</t>
  </si>
  <si>
    <t>Valpolicella</t>
  </si>
  <si>
    <t>Val Romana</t>
  </si>
  <si>
    <t>Val Sabbia</t>
  </si>
  <si>
    <t>Val Seriana</t>
  </si>
  <si>
    <t>Val Sessera</t>
  </si>
  <si>
    <t>Varano</t>
  </si>
  <si>
    <t>Variante Cristina</t>
  </si>
  <si>
    <t>Variante Porrettana</t>
  </si>
  <si>
    <t>Vignolese</t>
  </si>
  <si>
    <t>Totale Armamento</t>
  </si>
  <si>
    <t>Linee Inutilizzate</t>
  </si>
  <si>
    <t>3N</t>
  </si>
  <si>
    <t>2</t>
  </si>
  <si>
    <t>Castrovillari</t>
  </si>
  <si>
    <t>Direttissima del Friuli</t>
  </si>
  <si>
    <t>Matera</t>
  </si>
  <si>
    <t>Osovana</t>
  </si>
  <si>
    <t>Stradalta</t>
  </si>
  <si>
    <t>Subappennina Superiore</t>
  </si>
  <si>
    <t>Tagliamento-Isonzo</t>
  </si>
  <si>
    <t>Trasversale di Mirandola</t>
  </si>
  <si>
    <t>Variante di Mariano</t>
  </si>
  <si>
    <t>Linee Riattivate</t>
  </si>
  <si>
    <t>Tot. Linea</t>
  </si>
  <si>
    <t>Alta Val Venosta</t>
  </si>
  <si>
    <t>Arbia Superiore</t>
  </si>
  <si>
    <t>Bazzanese</t>
  </si>
  <si>
    <t>Ceres</t>
  </si>
  <si>
    <t>Colleslavetti</t>
  </si>
  <si>
    <t>Col di Tenda Sud</t>
  </si>
  <si>
    <t>Daunia</t>
  </si>
  <si>
    <t>Faentina Meridionale</t>
  </si>
  <si>
    <t>Irno</t>
  </si>
  <si>
    <t>Oglio Superiore</t>
  </si>
  <si>
    <t>Piave - Livenza</t>
  </si>
  <si>
    <t>11E</t>
  </si>
  <si>
    <t>Adriatica</t>
  </si>
  <si>
    <t>Alto Padana</t>
  </si>
  <si>
    <t>Brennero</t>
  </si>
  <si>
    <t>Carsica</t>
  </si>
  <si>
    <t>Corridoio Dorsale</t>
  </si>
  <si>
    <t>Dorsale</t>
  </si>
  <si>
    <t>Empolese</t>
  </si>
  <si>
    <t>Flegrea</t>
  </si>
  <si>
    <t>Giovi</t>
  </si>
  <si>
    <t>Jonica Inferiore</t>
  </si>
  <si>
    <t>Monte del Vesuvio</t>
  </si>
  <si>
    <t>Padana Superiore</t>
  </si>
  <si>
    <t>Pontebbana</t>
  </si>
  <si>
    <t>Sempione</t>
  </si>
  <si>
    <t>Succursale dei Giovi</t>
  </si>
  <si>
    <t>Tirrenica</t>
  </si>
  <si>
    <t>Tirrenica Inferiore</t>
  </si>
  <si>
    <t>Transappenninica Centrale</t>
  </si>
  <si>
    <t>Transappenninica Inferiore</t>
  </si>
  <si>
    <t>Transappenninica Superiore</t>
  </si>
  <si>
    <t>Basentana</t>
  </si>
  <si>
    <t>Cadore &amp; Piave</t>
  </si>
  <si>
    <t>Col di Tenda Nord</t>
  </si>
  <si>
    <t>Collio</t>
  </si>
  <si>
    <t>Dorsale Sarda</t>
  </si>
  <si>
    <t>Dorsale Sicula</t>
  </si>
  <si>
    <t>Jonica</t>
  </si>
  <si>
    <t>Latino-Campana</t>
  </si>
  <si>
    <t>Lago Maggiore</t>
  </si>
  <si>
    <t>Lomellina</t>
  </si>
  <si>
    <t>Nebrodi</t>
  </si>
  <si>
    <t>Occidentale Sicula</t>
  </si>
  <si>
    <t>Orobica</t>
  </si>
  <si>
    <t>Piemontese Orientale</t>
  </si>
  <si>
    <t>Pistoiese</t>
  </si>
  <si>
    <t>Platani</t>
  </si>
  <si>
    <t>Pontremolese</t>
  </si>
  <si>
    <t>Porrettana</t>
  </si>
  <si>
    <t>Raccordo del Taro</t>
  </si>
  <si>
    <t>Romagna</t>
  </si>
  <si>
    <t>Romea Inferiore</t>
  </si>
  <si>
    <t>Senese</t>
  </si>
  <si>
    <t>Signa</t>
  </si>
  <si>
    <t>Succursale Amalfitana</t>
  </si>
  <si>
    <t>Succursale Calabra</t>
  </si>
  <si>
    <t>Ticino</t>
  </si>
  <si>
    <t>Transpadana Centro Orientale</t>
  </si>
  <si>
    <t>Transpadana Centro Occidentale</t>
  </si>
  <si>
    <t>Transpadana Orientale</t>
  </si>
  <si>
    <t>Trasversale Umbra</t>
  </si>
  <si>
    <t>Trasversale Veneta</t>
  </si>
  <si>
    <t>Turchino</t>
  </si>
  <si>
    <t>Turritana</t>
  </si>
  <si>
    <t>Val d'Adige</t>
  </si>
  <si>
    <t>Valdostana</t>
  </si>
  <si>
    <t>Valpusteria</t>
  </si>
  <si>
    <t>Valsugana</t>
  </si>
  <si>
    <t>Valtellina</t>
  </si>
  <si>
    <t>Varesina</t>
  </si>
  <si>
    <t>Vesuviana</t>
  </si>
  <si>
    <t>Viterbese</t>
  </si>
  <si>
    <t>Linee Locali</t>
  </si>
  <si>
    <t xml:space="preserve">Linee </t>
  </si>
  <si>
    <t>Alba</t>
  </si>
  <si>
    <t>Alifana</t>
  </si>
  <si>
    <t>Alto Tanaro</t>
  </si>
  <si>
    <t>Appenninica Meridionale</t>
  </si>
  <si>
    <t>Appulo-Lucana</t>
  </si>
  <si>
    <t>Bari Nord</t>
  </si>
  <si>
    <t>Basso Adige</t>
  </si>
  <si>
    <t>Basso Sesia</t>
  </si>
  <si>
    <t>Basso Tagliamento</t>
  </si>
  <si>
    <t>Basso Tanaro</t>
  </si>
  <si>
    <t>Biellese</t>
  </si>
  <si>
    <t>Bormida</t>
  </si>
  <si>
    <t>Brianza Occidentale</t>
  </si>
  <si>
    <t>Brianza Orientale</t>
  </si>
  <si>
    <t>Campana Interna</t>
  </si>
  <si>
    <t>Canavesana</t>
  </si>
  <si>
    <t>Capitanata</t>
  </si>
  <si>
    <t>Carbonia</t>
  </si>
  <si>
    <t>Casentinese &amp; Chiana</t>
  </si>
  <si>
    <t>Centrale Umbra</t>
  </si>
  <si>
    <t>Circumalbana</t>
  </si>
  <si>
    <t>Circumflegrea</t>
  </si>
  <si>
    <t>Cumana</t>
  </si>
  <si>
    <t>Dorsale Appenninica</t>
  </si>
  <si>
    <t>Emiliana Centrale</t>
  </si>
  <si>
    <t>Enza</t>
  </si>
  <si>
    <t>Faentina</t>
  </si>
  <si>
    <t>Friulana Centrale</t>
  </si>
  <si>
    <t>Garfagnana</t>
  </si>
  <si>
    <t>Garganica</t>
  </si>
  <si>
    <t>Iblea</t>
  </si>
  <si>
    <t>Iglesiente</t>
  </si>
  <si>
    <t>Langhe</t>
  </si>
  <si>
    <t>Lavezzola</t>
  </si>
  <si>
    <t>Litoranea Sicula</t>
  </si>
  <si>
    <t>Medio Brenta</t>
  </si>
  <si>
    <t>Medio Padana Est</t>
  </si>
  <si>
    <t>Medio Padana Ovest</t>
  </si>
  <si>
    <t>Molisana</t>
  </si>
  <si>
    <t>Monferrato &amp; Lanze</t>
  </si>
  <si>
    <t>Muson</t>
  </si>
  <si>
    <t>Nettunense Centro Nord</t>
  </si>
  <si>
    <t>Nettunense Inferiore</t>
  </si>
  <si>
    <t>Nord-Est</t>
  </si>
  <si>
    <t>Nord Milano</t>
  </si>
  <si>
    <t>Nord Varesina</t>
  </si>
  <si>
    <t>Ombrone</t>
  </si>
  <si>
    <t>Padana Inferiore</t>
  </si>
  <si>
    <t>Pedemontana del Friuli</t>
  </si>
  <si>
    <t>Picena</t>
  </si>
  <si>
    <t>Piombinese</t>
  </si>
  <si>
    <t>Pontina</t>
  </si>
  <si>
    <t>Raccordo di Broni</t>
  </si>
  <si>
    <t>Raccordo di Cremona</t>
  </si>
  <si>
    <t>Raccordo di Rivalta</t>
  </si>
  <si>
    <t>Raccordo di Venafro</t>
  </si>
  <si>
    <t>Reggiana</t>
  </si>
  <si>
    <t>Roma Nord</t>
  </si>
  <si>
    <t>Romea Superiore</t>
  </si>
  <si>
    <t>Salentina Centrale</t>
  </si>
  <si>
    <t>Salentina Occidentale</t>
  </si>
  <si>
    <t>Salentina Orientale</t>
  </si>
  <si>
    <t>Sangritana</t>
  </si>
  <si>
    <t>Sassuolese</t>
  </si>
  <si>
    <t>Serradifalco</t>
  </si>
  <si>
    <t>Subappenninica Inferiore</t>
  </si>
  <si>
    <t>Succursale del Piave</t>
  </si>
  <si>
    <t>Succursale del Sempione</t>
  </si>
  <si>
    <t>Succursale di Marsala</t>
  </si>
  <si>
    <t>Sud-Est</t>
  </si>
  <si>
    <t>Sussidiaria del Sud-Est</t>
  </si>
  <si>
    <t>Tordino</t>
  </si>
  <si>
    <t>Transpadana Occidentale</t>
  </si>
  <si>
    <t>Trasversale Alto Calabra</t>
  </si>
  <si>
    <t>Trasversale Basso Calabra</t>
  </si>
  <si>
    <t>Trasversale Basso Lombarda</t>
  </si>
  <si>
    <t>Trasversale Medio Lombarda Est</t>
  </si>
  <si>
    <t>Trasversale Medio Lombarda Ovest</t>
  </si>
  <si>
    <t>Trasversale Salentina</t>
  </si>
  <si>
    <t>Valcamonica</t>
  </si>
  <si>
    <t>Valchiavenna</t>
  </si>
  <si>
    <t>Valdastico</t>
  </si>
  <si>
    <t>Valle Caudina</t>
  </si>
  <si>
    <t>Valli di Lanzo</t>
  </si>
  <si>
    <t>Val Pellice</t>
  </si>
  <si>
    <t>Val Roveto</t>
  </si>
  <si>
    <t>Val Sesia</t>
  </si>
  <si>
    <t>Val di Sieve</t>
  </si>
  <si>
    <t>Verbana</t>
  </si>
  <si>
    <t>Volterrana</t>
  </si>
  <si>
    <t>Volturno</t>
  </si>
  <si>
    <t>Nodi</t>
  </si>
  <si>
    <t>Tot. Nodo</t>
  </si>
  <si>
    <t>Bari</t>
  </si>
  <si>
    <t>Bologna</t>
  </si>
  <si>
    <t>Ciampino</t>
  </si>
  <si>
    <t>Firenze</t>
  </si>
  <si>
    <t>Formia</t>
  </si>
  <si>
    <t>Genova</t>
  </si>
  <si>
    <t>Livorno</t>
  </si>
  <si>
    <t>Milano</t>
  </si>
  <si>
    <t>Napoli</t>
  </si>
  <si>
    <t>Nogara</t>
  </si>
  <si>
    <t>Palermo</t>
  </si>
  <si>
    <t>Pisa</t>
  </si>
  <si>
    <t>Priverno</t>
  </si>
  <si>
    <t>Roma</t>
  </si>
  <si>
    <t>Siena</t>
  </si>
  <si>
    <t>Treviglio</t>
  </si>
  <si>
    <t>Torino</t>
  </si>
  <si>
    <t>Trieste</t>
  </si>
  <si>
    <t>Venezia</t>
  </si>
  <si>
    <t>Verona</t>
  </si>
  <si>
    <t>Agrigento</t>
  </si>
  <si>
    <t>Alcantara</t>
  </si>
  <si>
    <t>Ancona</t>
  </si>
  <si>
    <t>Anzio</t>
  </si>
  <si>
    <t>Arona</t>
  </si>
  <si>
    <t>Arquata Scrivia</t>
  </si>
  <si>
    <t>Aulla</t>
  </si>
  <si>
    <t>Bacoli</t>
  </si>
  <si>
    <t>Barletta</t>
  </si>
  <si>
    <t>Bastia Mondovì</t>
  </si>
  <si>
    <t>Bazzano</t>
  </si>
  <si>
    <t>Belluno</t>
  </si>
  <si>
    <t>Benevento</t>
  </si>
  <si>
    <t>Bergamo</t>
  </si>
  <si>
    <t>Biella</t>
  </si>
  <si>
    <t>Boario</t>
  </si>
  <si>
    <t>Bolzano</t>
  </si>
  <si>
    <t>Bondeno</t>
  </si>
  <si>
    <t>Brescia</t>
  </si>
  <si>
    <t>Brindisi</t>
  </si>
  <si>
    <t>Busto Arsizio</t>
  </si>
  <si>
    <t>Cagliari</t>
  </si>
  <si>
    <t>Caldaro</t>
  </si>
  <si>
    <t>Caltagirone</t>
  </si>
  <si>
    <t>Campoleone</t>
  </si>
  <si>
    <t>Carmignano</t>
  </si>
  <si>
    <t>Carrara</t>
  </si>
  <si>
    <t>Castelbolognese</t>
  </si>
  <si>
    <t>Castellammare</t>
  </si>
  <si>
    <t>Catania</t>
  </si>
  <si>
    <t>Catanzaro</t>
  </si>
  <si>
    <t>Cavallermaggiore</t>
  </si>
  <si>
    <t>Cecchina</t>
  </si>
  <si>
    <t>Cerignola</t>
  </si>
  <si>
    <t>Chiusi</t>
  </si>
  <si>
    <t>Cividale</t>
  </si>
  <si>
    <t>Civitavecchia</t>
  </si>
  <si>
    <t>Codigoro</t>
  </si>
  <si>
    <t>Como</t>
  </si>
  <si>
    <t>Conegliano</t>
  </si>
  <si>
    <t>Cosenza</t>
  </si>
  <si>
    <t>Cremona</t>
  </si>
  <si>
    <t>Cuneo</t>
  </si>
  <si>
    <t>Desenzano</t>
  </si>
  <si>
    <t>Domegliara</t>
  </si>
  <si>
    <t>Ferrara</t>
  </si>
  <si>
    <t>Foggia</t>
  </si>
  <si>
    <t>Follonica</t>
  </si>
  <si>
    <t>Frugarolo</t>
  </si>
  <si>
    <t>Gallipoli</t>
  </si>
  <si>
    <t>Gela</t>
  </si>
  <si>
    <t>Golfo Aranci</t>
  </si>
  <si>
    <t>Gozzano</t>
  </si>
  <si>
    <t>Imola</t>
  </si>
  <si>
    <t>Iseo</t>
  </si>
  <si>
    <t>Isola della Scala</t>
  </si>
  <si>
    <t>Lanciano &amp; San Vito</t>
  </si>
  <si>
    <t>L'Aquila</t>
  </si>
  <si>
    <t>La Spezia</t>
  </si>
  <si>
    <t>Licata</t>
  </si>
  <si>
    <t>Lonigo</t>
  </si>
  <si>
    <t>Lucera</t>
  </si>
  <si>
    <t>Manfredonia</t>
  </si>
  <si>
    <t>Mantova</t>
  </si>
  <si>
    <t>Margherita di Savoia</t>
  </si>
  <si>
    <t>Massalombarda</t>
  </si>
  <si>
    <t>Mazara del Vallo</t>
  </si>
  <si>
    <t>Merano</t>
  </si>
  <si>
    <t>Mezzocorona</t>
  </si>
  <si>
    <t>Miseglia</t>
  </si>
  <si>
    <t>Modena</t>
  </si>
  <si>
    <t>Monchiero</t>
  </si>
  <si>
    <t>Monfalcone</t>
  </si>
  <si>
    <t>Montebelluna</t>
  </si>
  <si>
    <t>Nocera</t>
  </si>
  <si>
    <t>Novara</t>
  </si>
  <si>
    <t>Olbia</t>
  </si>
  <si>
    <t>Orbetello</t>
  </si>
  <si>
    <t>Ortona</t>
  </si>
  <si>
    <t>Paderno</t>
  </si>
  <si>
    <t>Padova</t>
  </si>
  <si>
    <t>Palo</t>
  </si>
  <si>
    <t>Paratico</t>
  </si>
  <si>
    <t>Parma</t>
  </si>
  <si>
    <t>Pavia</t>
  </si>
  <si>
    <t>Pescara</t>
  </si>
  <si>
    <t>Peschiera</t>
  </si>
  <si>
    <t>Piacenza</t>
  </si>
  <si>
    <t>Piazzola</t>
  </si>
  <si>
    <t>Piombino</t>
  </si>
  <si>
    <t>Pontedera</t>
  </si>
  <si>
    <t>Ponte Selva</t>
  </si>
  <si>
    <t>Porto Santo Stefano</t>
  </si>
  <si>
    <t>Porto Torres</t>
  </si>
  <si>
    <t>Premosello</t>
  </si>
  <si>
    <t>Reggio Calabria</t>
  </si>
  <si>
    <t>Rovasenda</t>
  </si>
  <si>
    <t>Rovato</t>
  </si>
  <si>
    <t>Sassuolo</t>
  </si>
  <si>
    <t>Savona</t>
  </si>
  <si>
    <t>Salerno</t>
  </si>
  <si>
    <t>Sermide</t>
  </si>
  <si>
    <t>Seveso</t>
  </si>
  <si>
    <t>Siracusa</t>
  </si>
  <si>
    <t>Soresina</t>
  </si>
  <si>
    <t>Spinazzola</t>
  </si>
  <si>
    <t>Taranto</t>
  </si>
  <si>
    <t>Tarvisio</t>
  </si>
  <si>
    <t>Telese</t>
  </si>
  <si>
    <t>Torre Annunziata</t>
  </si>
  <si>
    <t>Trapani</t>
  </si>
  <si>
    <t>Udine</t>
  </si>
  <si>
    <t>Vada</t>
  </si>
  <si>
    <t>Valdarno</t>
  </si>
  <si>
    <t>Varazze</t>
  </si>
  <si>
    <t>Varese</t>
  </si>
  <si>
    <t>Vignola</t>
  </si>
  <si>
    <t>Villa Opicina</t>
  </si>
  <si>
    <t>Viterbo</t>
  </si>
  <si>
    <t>Vittorio Veneto</t>
  </si>
  <si>
    <t>Voghera</t>
  </si>
  <si>
    <t>Volterra</t>
  </si>
  <si>
    <t>Alessandria</t>
  </si>
  <si>
    <t>Gorizia</t>
  </si>
  <si>
    <t>Limone Piemonte</t>
  </si>
  <si>
    <t>Lanciano</t>
  </si>
  <si>
    <t>Reggio Emilia</t>
  </si>
  <si>
    <t>Anagni</t>
  </si>
  <si>
    <t>Arezzo</t>
  </si>
  <si>
    <t>Aurisina</t>
  </si>
  <si>
    <t>Capua</t>
  </si>
  <si>
    <t>Castel di Sangro</t>
  </si>
  <si>
    <t>Castelfranco Emilia</t>
  </si>
  <si>
    <t>Domodossola</t>
  </si>
  <si>
    <t>Fidenza</t>
  </si>
  <si>
    <t>Gallarate</t>
  </si>
  <si>
    <t>Lecce</t>
  </si>
  <si>
    <t>Messina</t>
  </si>
  <si>
    <t>Orvieto</t>
  </si>
  <si>
    <t>Ovada</t>
  </si>
  <si>
    <t>Ozieri</t>
  </si>
  <si>
    <t>Paola</t>
  </si>
  <si>
    <t>Perugia</t>
  </si>
  <si>
    <t>Pinerolo</t>
  </si>
  <si>
    <t>Rosarno</t>
  </si>
  <si>
    <t>Santhià</t>
  </si>
  <si>
    <t>Susa</t>
  </si>
  <si>
    <t>Vairano</t>
  </si>
  <si>
    <t>Venafro</t>
  </si>
  <si>
    <t>Ventimiglia</t>
  </si>
  <si>
    <t>Statistica generale</t>
  </si>
  <si>
    <t>Soppresse</t>
  </si>
  <si>
    <t>Inutilizzate</t>
  </si>
  <si>
    <t>Primarie</t>
  </si>
  <si>
    <t>Complementari</t>
  </si>
  <si>
    <t>Locali</t>
  </si>
  <si>
    <t>Soppresse nei Nodi</t>
  </si>
  <si>
    <t>Inutilizzate nei Nodi</t>
  </si>
  <si>
    <t>Riattivate nei Nodi</t>
  </si>
  <si>
    <t>Murge Settentrionale</t>
  </si>
  <si>
    <t>Cervaro</t>
  </si>
  <si>
    <t>Sangritana Vecchia</t>
  </si>
  <si>
    <t>Sulmona</t>
  </si>
  <si>
    <t>Tortona</t>
  </si>
  <si>
    <t>Legnago &amp; Cerea</t>
  </si>
  <si>
    <t>Vicenza</t>
  </si>
  <si>
    <t>Alta Brianza</t>
  </si>
  <si>
    <t>San Severo</t>
  </si>
  <si>
    <t>Murge Meridionali</t>
  </si>
  <si>
    <t>Cervignano &amp; Palmanova &amp; San Giorgio di Nogaro</t>
  </si>
  <si>
    <t>Ls2E</t>
  </si>
  <si>
    <t>Ls2N</t>
  </si>
  <si>
    <t>Ls1E</t>
  </si>
  <si>
    <t>Ls1N</t>
  </si>
  <si>
    <t>Li2E</t>
  </si>
  <si>
    <t>Li1E</t>
  </si>
  <si>
    <t>Li1N</t>
  </si>
  <si>
    <t>Lr2E</t>
  </si>
  <si>
    <t>Lr1E</t>
  </si>
  <si>
    <t>Lr1N</t>
  </si>
  <si>
    <t>Linee in Esercizio Primarie</t>
  </si>
  <si>
    <t>Le18E</t>
  </si>
  <si>
    <t>Le11E</t>
  </si>
  <si>
    <t>Le9E</t>
  </si>
  <si>
    <t>Le8E</t>
  </si>
  <si>
    <t>Le7E</t>
  </si>
  <si>
    <t>Le6E</t>
  </si>
  <si>
    <t>Le5E</t>
  </si>
  <si>
    <t>Le4E+Le1N</t>
  </si>
  <si>
    <t>Le2E+Le1N</t>
  </si>
  <si>
    <t>Le2E</t>
  </si>
  <si>
    <t>Le1E</t>
  </si>
  <si>
    <t>Linee in Esercizio Complementari</t>
  </si>
  <si>
    <t>Le4E</t>
  </si>
  <si>
    <t>Le3E</t>
  </si>
  <si>
    <t>Le2N</t>
  </si>
  <si>
    <t>Linee in Esercizio Locali</t>
  </si>
  <si>
    <t>Le1N</t>
  </si>
  <si>
    <t>Raccordi Soppressi nei Nodi</t>
  </si>
  <si>
    <t>Rs16E</t>
  </si>
  <si>
    <t>Rs8N</t>
  </si>
  <si>
    <t>Rs4E</t>
  </si>
  <si>
    <t>Rs4N</t>
  </si>
  <si>
    <t>Rs3E</t>
  </si>
  <si>
    <t>Rs3N</t>
  </si>
  <si>
    <t>Rs2E</t>
  </si>
  <si>
    <t>Rs2N</t>
  </si>
  <si>
    <t>Rs1E</t>
  </si>
  <si>
    <t>Rs1N</t>
  </si>
  <si>
    <t>Raccordi Inutilizzati nei Nodi</t>
  </si>
  <si>
    <t>Ri2E</t>
  </si>
  <si>
    <t>Ri2N</t>
  </si>
  <si>
    <t>Ri1E</t>
  </si>
  <si>
    <t>Ri1N</t>
  </si>
  <si>
    <t>Raccordi  Riattivati nei Nodi</t>
  </si>
  <si>
    <t>Rr2E</t>
  </si>
  <si>
    <t>Rr2N</t>
  </si>
  <si>
    <t>Rr1E</t>
  </si>
  <si>
    <t>Rr1N</t>
  </si>
  <si>
    <t>Raccordi in Esercizio nei Nodi</t>
  </si>
  <si>
    <t>Re8E</t>
  </si>
  <si>
    <t>Re6E</t>
  </si>
  <si>
    <t>Re5E</t>
  </si>
  <si>
    <t>Re4E</t>
  </si>
  <si>
    <t>Re3E</t>
  </si>
  <si>
    <t>Re2E</t>
  </si>
  <si>
    <t>Re2N</t>
  </si>
  <si>
    <t>Re1E</t>
  </si>
  <si>
    <t>Re1N</t>
  </si>
  <si>
    <t>Ls</t>
  </si>
  <si>
    <t>Li</t>
  </si>
  <si>
    <t>Lr</t>
  </si>
  <si>
    <t>Ll</t>
  </si>
  <si>
    <t>Rs</t>
  </si>
  <si>
    <t>Ri</t>
  </si>
  <si>
    <t>Rr</t>
  </si>
  <si>
    <t>Re</t>
  </si>
  <si>
    <t xml:space="preserve">Riattivate </t>
  </si>
  <si>
    <t xml:space="preserve">Raccordi dei Nodi </t>
  </si>
  <si>
    <t>Le2E+Ls1E</t>
  </si>
  <si>
    <t>Le8N</t>
  </si>
  <si>
    <t>Le3N</t>
  </si>
  <si>
    <t>Corridoio Padano Ovest</t>
  </si>
  <si>
    <t>Corridoio Padano Est</t>
  </si>
  <si>
    <t>Le6E+Rs1N</t>
  </si>
  <si>
    <t>Le2E+Re2E</t>
  </si>
  <si>
    <t>Le2E+Rs1N</t>
  </si>
  <si>
    <t>Le4E+Le1N+Ls1N</t>
  </si>
  <si>
    <t>Le4E+Rs2E</t>
  </si>
  <si>
    <t>Le4E+Re1E+Rs1E</t>
  </si>
  <si>
    <t>Totale</t>
  </si>
  <si>
    <t>Km</t>
  </si>
  <si>
    <t>Lp</t>
  </si>
  <si>
    <t>Lc</t>
  </si>
  <si>
    <t>Le2E+Rr2E</t>
  </si>
  <si>
    <t>Le4E+Re1E</t>
  </si>
  <si>
    <t>Le1e+Ls1N</t>
  </si>
  <si>
    <t>Le3E+Ls1N</t>
  </si>
  <si>
    <t>Stabiana</t>
  </si>
  <si>
    <t>Ls1E+Le2E</t>
  </si>
  <si>
    <t>Caserta&amp;Cancello&amp;Marcianise&amp;Aversa</t>
  </si>
  <si>
    <t>Sannitica Inferiore</t>
  </si>
  <si>
    <t>Sannitica Centrale</t>
  </si>
  <si>
    <t>Sansevero</t>
  </si>
  <si>
    <t>Ls1N+Le2E</t>
  </si>
  <si>
    <t>Le2E+Ls1N</t>
  </si>
  <si>
    <t>Le1E+Ls1E</t>
  </si>
  <si>
    <t>Caorso</t>
  </si>
  <si>
    <t>Novi</t>
  </si>
  <si>
    <t>Orte &amp; Fabrica</t>
  </si>
  <si>
    <t>Le1N+Ls1N</t>
  </si>
  <si>
    <t>Le2E+Re2E+Rs2E</t>
  </si>
  <si>
    <t>Le2E+Rs2E</t>
  </si>
  <si>
    <t>Le4E+Re2E</t>
  </si>
  <si>
    <t>Le4E+Ri2N</t>
  </si>
  <si>
    <t>Le2E+Ri2N</t>
  </si>
  <si>
    <t>Valdostana Superiore</t>
  </si>
  <si>
    <t>Le4E+Rr1E</t>
  </si>
  <si>
    <t>Le2E+Ls2E</t>
  </si>
  <si>
    <t>Le8E+Rs2E</t>
  </si>
  <si>
    <t>Le6E+Rs2E+Rr2E</t>
  </si>
  <si>
    <t>Le4E+Rs2E+Rr2E</t>
  </si>
  <si>
    <t>Ls1N+Ls1E</t>
  </si>
  <si>
    <t>Le10E+Re2E</t>
  </si>
  <si>
    <t>Le6E+Re2E</t>
  </si>
  <si>
    <t>Le10E</t>
  </si>
  <si>
    <t>Le6E+Rs4E</t>
  </si>
  <si>
    <t>Le1N+Rs1N</t>
  </si>
  <si>
    <t>Imperia</t>
  </si>
  <si>
    <t>Ponente Ligure</t>
  </si>
  <si>
    <t>Re7E</t>
  </si>
  <si>
    <t>Le1E+Ls1N</t>
  </si>
  <si>
    <t>Alta Brianza Occidentale</t>
  </si>
  <si>
    <t>Le1N+Ls1n</t>
  </si>
  <si>
    <t>Le12E</t>
  </si>
  <si>
    <t>Fabriano</t>
  </si>
  <si>
    <t>Ls3E+Rs1E</t>
  </si>
  <si>
    <t>Istriana</t>
  </si>
  <si>
    <t>Bertiolo</t>
  </si>
  <si>
    <t>Vibo Valentia</t>
  </si>
  <si>
    <t>Raccordo di Dogato</t>
  </si>
  <si>
    <t>Le6E+Ls2E</t>
  </si>
  <si>
    <t>San Felice &amp; Cavezzo</t>
  </si>
  <si>
    <t>Bevera</t>
  </si>
  <si>
    <t>Roccapalumba</t>
  </si>
  <si>
    <t>Le1E+Ls2N</t>
  </si>
  <si>
    <t>2w3</t>
  </si>
  <si>
    <t>Lr2E+Rs1E+Ls1E</t>
  </si>
  <si>
    <t>Le2E+Re1E</t>
  </si>
  <si>
    <t>Arquata</t>
  </si>
  <si>
    <t>Le2E+Le1E</t>
  </si>
  <si>
    <t>Le2E+Rs1N+Rs1E</t>
  </si>
  <si>
    <t>Le2E+Rs1E</t>
  </si>
  <si>
    <t>Ls1N+Le1N</t>
  </si>
  <si>
    <t>Monza &amp; Carnate</t>
  </si>
  <si>
    <t>Fossano</t>
  </si>
  <si>
    <t>Del</t>
  </si>
  <si>
    <t>Genola</t>
  </si>
  <si>
    <t>Fs</t>
  </si>
  <si>
    <t>Lagnasco</t>
  </si>
  <si>
    <t>F</t>
  </si>
  <si>
    <t>Maddalene</t>
  </si>
  <si>
    <t>E</t>
  </si>
  <si>
    <t>Saluzzo</t>
  </si>
  <si>
    <t>Savigliano</t>
  </si>
  <si>
    <t>Delo</t>
  </si>
  <si>
    <t>(Savigliano) Madonna delle Grazie</t>
  </si>
  <si>
    <t>Trinità+Bene Vagienna</t>
  </si>
  <si>
    <t>ELENCO DISTANZE</t>
  </si>
  <si>
    <t>Fossano – Genola 5+511</t>
  </si>
  <si>
    <t>Fossano – Maddalene 6+756</t>
  </si>
  <si>
    <t>Fossano – Trinità+Bene Vagienna 5+978 Le2E</t>
  </si>
  <si>
    <t>Genola – Savigliano 6+646</t>
  </si>
  <si>
    <t>Lagnasco - (Savigliano) Madonna delle Grazie 4+637</t>
  </si>
  <si>
    <t>Lagnasco – Saluzzo 6+406</t>
  </si>
  <si>
    <t>Savigliano – (Savigliano) Madonna delle Grazie 3+837</t>
  </si>
  <si>
    <t>Savigliano&amp;Fossano&amp;Saluzzo</t>
  </si>
  <si>
    <t>Le1N+Li1E</t>
  </si>
  <si>
    <t>Ls1E+Lr1E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</si>
</sst>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0.000"/>
    <numFmt numFmtId="174" formatCode="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67">
    <font>
      <sz val="10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Courier New"/>
      <family val="3"/>
    </font>
    <font>
      <sz val="10"/>
      <name val="Courier New"/>
      <family val="3"/>
    </font>
    <font>
      <b/>
      <sz val="10"/>
      <color indexed="14"/>
      <name val="Arial"/>
      <family val="2"/>
    </font>
    <font>
      <sz val="12"/>
      <name val="Arial"/>
      <family val="2"/>
    </font>
    <font>
      <sz val="10"/>
      <color indexed="8"/>
      <name val="Courier New"/>
      <family val="3"/>
    </font>
    <font>
      <sz val="8"/>
      <color indexed="8"/>
      <name val="Arial"/>
      <family val="2"/>
    </font>
    <font>
      <sz val="7"/>
      <color indexed="8"/>
      <name val="Courier New"/>
      <family val="3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8"/>
      <name val="Courier New"/>
      <family val="3"/>
    </font>
    <font>
      <u val="single"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25"/>
      <name val="Arial"/>
      <family val="2"/>
    </font>
    <font>
      <b/>
      <sz val="10"/>
      <color indexed="11"/>
      <name val="Arial"/>
      <family val="2"/>
    </font>
    <font>
      <b/>
      <sz val="10"/>
      <color indexed="63"/>
      <name val="Arial"/>
      <family val="2"/>
    </font>
    <font>
      <b/>
      <sz val="16"/>
      <color indexed="17"/>
      <name val="Arial"/>
      <family val="2"/>
    </font>
    <font>
      <b/>
      <u val="single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AA700"/>
        <bgColor indexed="64"/>
      </patternFill>
    </fill>
    <fill>
      <patternFill patternType="solid">
        <fgColor rgb="FFF250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1F987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765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4" fontId="2" fillId="33" borderId="15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173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72" fontId="2" fillId="34" borderId="10" xfId="0" applyNumberFormat="1" applyFont="1" applyFill="1" applyBorder="1" applyAlignment="1">
      <alignment horizontal="left"/>
    </xf>
    <xf numFmtId="172" fontId="2" fillId="34" borderId="10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>
      <alignment horizontal="center"/>
    </xf>
    <xf numFmtId="172" fontId="2" fillId="34" borderId="13" xfId="0" applyNumberFormat="1" applyFont="1" applyFill="1" applyBorder="1" applyAlignment="1">
      <alignment horizontal="center"/>
    </xf>
    <xf numFmtId="172" fontId="2" fillId="34" borderId="22" xfId="0" applyNumberFormat="1" applyFont="1" applyFill="1" applyBorder="1" applyAlignment="1">
      <alignment horizontal="center"/>
    </xf>
    <xf numFmtId="172" fontId="2" fillId="34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172" fontId="7" fillId="35" borderId="16" xfId="0" applyNumberFormat="1" applyFont="1" applyFill="1" applyBorder="1" applyAlignment="1">
      <alignment/>
    </xf>
    <xf numFmtId="172" fontId="7" fillId="35" borderId="23" xfId="0" applyNumberFormat="1" applyFont="1" applyFill="1" applyBorder="1" applyAlignment="1">
      <alignment/>
    </xf>
    <xf numFmtId="172" fontId="7" fillId="35" borderId="24" xfId="0" applyNumberFormat="1" applyFont="1" applyFill="1" applyBorder="1" applyAlignment="1">
      <alignment/>
    </xf>
    <xf numFmtId="172" fontId="7" fillId="35" borderId="25" xfId="0" applyNumberFormat="1" applyFont="1" applyFill="1" applyBorder="1" applyAlignment="1">
      <alignment/>
    </xf>
    <xf numFmtId="172" fontId="7" fillId="35" borderId="15" xfId="0" applyNumberFormat="1" applyFont="1" applyFill="1" applyBorder="1" applyAlignment="1">
      <alignment/>
    </xf>
    <xf numFmtId="172" fontId="2" fillId="34" borderId="26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172" fontId="7" fillId="35" borderId="17" xfId="0" applyNumberFormat="1" applyFont="1" applyFill="1" applyBorder="1" applyAlignment="1">
      <alignment/>
    </xf>
    <xf numFmtId="172" fontId="7" fillId="35" borderId="27" xfId="0" applyNumberFormat="1" applyFont="1" applyFill="1" applyBorder="1" applyAlignment="1">
      <alignment/>
    </xf>
    <xf numFmtId="172" fontId="7" fillId="35" borderId="28" xfId="0" applyNumberFormat="1" applyFont="1" applyFill="1" applyBorder="1" applyAlignment="1">
      <alignment/>
    </xf>
    <xf numFmtId="172" fontId="2" fillId="35" borderId="29" xfId="0" applyNumberFormat="1" applyFont="1" applyFill="1" applyBorder="1" applyAlignment="1">
      <alignment/>
    </xf>
    <xf numFmtId="172" fontId="2" fillId="35" borderId="30" xfId="0" applyNumberFormat="1" applyFont="1" applyFill="1" applyBorder="1" applyAlignment="1">
      <alignment/>
    </xf>
    <xf numFmtId="172" fontId="2" fillId="35" borderId="31" xfId="0" applyNumberFormat="1" applyFont="1" applyFill="1" applyBorder="1" applyAlignment="1">
      <alignment/>
    </xf>
    <xf numFmtId="172" fontId="2" fillId="35" borderId="32" xfId="0" applyNumberFormat="1" applyFont="1" applyFill="1" applyBorder="1" applyAlignment="1">
      <alignment/>
    </xf>
    <xf numFmtId="172" fontId="2" fillId="34" borderId="33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2" fontId="2" fillId="33" borderId="22" xfId="0" applyNumberFormat="1" applyFont="1" applyFill="1" applyBorder="1" applyAlignment="1">
      <alignment horizontal="left"/>
    </xf>
    <xf numFmtId="172" fontId="2" fillId="33" borderId="34" xfId="0" applyNumberFormat="1" applyFont="1" applyFill="1" applyBorder="1" applyAlignment="1">
      <alignment/>
    </xf>
    <xf numFmtId="172" fontId="2" fillId="33" borderId="16" xfId="0" applyNumberFormat="1" applyFont="1" applyFill="1" applyBorder="1" applyAlignment="1">
      <alignment/>
    </xf>
    <xf numFmtId="0" fontId="13" fillId="0" borderId="0" xfId="0" applyFont="1" applyAlignment="1">
      <alignment horizontal="justify"/>
    </xf>
    <xf numFmtId="172" fontId="14" fillId="0" borderId="0" xfId="0" applyNumberFormat="1" applyFont="1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35" xfId="0" applyNumberFormat="1" applyFont="1" applyFill="1" applyBorder="1" applyAlignment="1">
      <alignment/>
    </xf>
    <xf numFmtId="172" fontId="2" fillId="33" borderId="23" xfId="0" applyNumberFormat="1" applyFont="1" applyFill="1" applyBorder="1" applyAlignment="1">
      <alignment/>
    </xf>
    <xf numFmtId="172" fontId="2" fillId="33" borderId="24" xfId="0" applyNumberFormat="1" applyFont="1" applyFill="1" applyBorder="1" applyAlignment="1">
      <alignment/>
    </xf>
    <xf numFmtId="172" fontId="2" fillId="33" borderId="36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33" borderId="39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justify"/>
    </xf>
    <xf numFmtId="172" fontId="0" fillId="0" borderId="0" xfId="0" applyNumberFormat="1" applyAlignment="1">
      <alignment/>
    </xf>
    <xf numFmtId="172" fontId="16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/>
    </xf>
    <xf numFmtId="172" fontId="2" fillId="0" borderId="41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8" fillId="0" borderId="0" xfId="0" applyNumberFormat="1" applyFont="1" applyFill="1" applyAlignment="1">
      <alignment/>
    </xf>
    <xf numFmtId="172" fontId="18" fillId="0" borderId="0" xfId="0" applyNumberFormat="1" applyFont="1" applyAlignment="1">
      <alignment/>
    </xf>
    <xf numFmtId="173" fontId="1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3" fontId="10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2" fillId="36" borderId="22" xfId="0" applyNumberFormat="1" applyFont="1" applyFill="1" applyBorder="1" applyAlignment="1">
      <alignment/>
    </xf>
    <xf numFmtId="172" fontId="2" fillId="36" borderId="22" xfId="0" applyNumberFormat="1" applyFont="1" applyFill="1" applyBorder="1" applyAlignment="1">
      <alignment horizontal="center"/>
    </xf>
    <xf numFmtId="172" fontId="2" fillId="36" borderId="10" xfId="0" applyNumberFormat="1" applyFont="1" applyFill="1" applyBorder="1" applyAlignment="1">
      <alignment horizontal="center"/>
    </xf>
    <xf numFmtId="172" fontId="2" fillId="36" borderId="12" xfId="0" applyNumberFormat="1" applyFont="1" applyFill="1" applyBorder="1" applyAlignment="1">
      <alignment horizontal="center"/>
    </xf>
    <xf numFmtId="172" fontId="2" fillId="36" borderId="13" xfId="0" applyNumberFormat="1" applyFont="1" applyFill="1" applyBorder="1" applyAlignment="1">
      <alignment horizontal="center"/>
    </xf>
    <xf numFmtId="172" fontId="2" fillId="36" borderId="10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 horizontal="center"/>
    </xf>
    <xf numFmtId="172" fontId="2" fillId="36" borderId="36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172" fontId="2" fillId="36" borderId="16" xfId="0" applyNumberFormat="1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172" fontId="2" fillId="36" borderId="28" xfId="0" applyNumberFormat="1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172" fontId="2" fillId="36" borderId="35" xfId="0" applyNumberFormat="1" applyFont="1" applyFill="1" applyBorder="1" applyAlignment="1">
      <alignment/>
    </xf>
    <xf numFmtId="172" fontId="2" fillId="36" borderId="42" xfId="0" applyNumberFormat="1" applyFont="1" applyFill="1" applyBorder="1" applyAlignment="1">
      <alignment/>
    </xf>
    <xf numFmtId="172" fontId="2" fillId="36" borderId="43" xfId="0" applyNumberFormat="1" applyFont="1" applyFill="1" applyBorder="1" applyAlignment="1">
      <alignment/>
    </xf>
    <xf numFmtId="172" fontId="2" fillId="36" borderId="20" xfId="0" applyNumberFormat="1" applyFont="1" applyFill="1" applyBorder="1" applyAlignment="1">
      <alignment/>
    </xf>
    <xf numFmtId="172" fontId="2" fillId="36" borderId="21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4" fontId="2" fillId="36" borderId="40" xfId="0" applyNumberFormat="1" applyFont="1" applyFill="1" applyBorder="1" applyAlignment="1">
      <alignment/>
    </xf>
    <xf numFmtId="172" fontId="2" fillId="36" borderId="40" xfId="0" applyNumberFormat="1" applyFont="1" applyFill="1" applyBorder="1" applyAlignment="1">
      <alignment/>
    </xf>
    <xf numFmtId="4" fontId="2" fillId="36" borderId="44" xfId="0" applyNumberFormat="1" applyFont="1" applyFill="1" applyBorder="1" applyAlignment="1">
      <alignment/>
    </xf>
    <xf numFmtId="4" fontId="2" fillId="36" borderId="45" xfId="0" applyNumberFormat="1" applyFont="1" applyFill="1" applyBorder="1" applyAlignment="1">
      <alignment/>
    </xf>
    <xf numFmtId="2" fontId="2" fillId="36" borderId="40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/>
    </xf>
    <xf numFmtId="172" fontId="2" fillId="37" borderId="22" xfId="0" applyNumberFormat="1" applyFont="1" applyFill="1" applyBorder="1" applyAlignment="1">
      <alignment/>
    </xf>
    <xf numFmtId="172" fontId="2" fillId="37" borderId="10" xfId="0" applyNumberFormat="1" applyFont="1" applyFill="1" applyBorder="1" applyAlignment="1">
      <alignment horizontal="center"/>
    </xf>
    <xf numFmtId="172" fontId="2" fillId="37" borderId="11" xfId="0" applyNumberFormat="1" applyFont="1" applyFill="1" applyBorder="1" applyAlignment="1">
      <alignment horizontal="center"/>
    </xf>
    <xf numFmtId="172" fontId="2" fillId="37" borderId="12" xfId="0" applyNumberFormat="1" applyFont="1" applyFill="1" applyBorder="1" applyAlignment="1">
      <alignment horizontal="center"/>
    </xf>
    <xf numFmtId="172" fontId="2" fillId="37" borderId="13" xfId="0" applyNumberFormat="1" applyFont="1" applyFill="1" applyBorder="1" applyAlignment="1">
      <alignment horizontal="center"/>
    </xf>
    <xf numFmtId="172" fontId="2" fillId="37" borderId="14" xfId="0" applyNumberFormat="1" applyFont="1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center"/>
    </xf>
    <xf numFmtId="172" fontId="2" fillId="37" borderId="25" xfId="0" applyNumberFormat="1" applyFont="1" applyFill="1" applyBorder="1" applyAlignment="1">
      <alignment/>
    </xf>
    <xf numFmtId="4" fontId="2" fillId="37" borderId="17" xfId="0" applyNumberFormat="1" applyFont="1" applyFill="1" applyBorder="1" applyAlignment="1">
      <alignment/>
    </xf>
    <xf numFmtId="172" fontId="2" fillId="37" borderId="46" xfId="0" applyNumberFormat="1" applyFont="1" applyFill="1" applyBorder="1" applyAlignment="1">
      <alignment/>
    </xf>
    <xf numFmtId="172" fontId="2" fillId="37" borderId="35" xfId="0" applyNumberFormat="1" applyFont="1" applyFill="1" applyBorder="1" applyAlignment="1">
      <alignment/>
    </xf>
    <xf numFmtId="172" fontId="2" fillId="37" borderId="36" xfId="0" applyNumberFormat="1" applyFont="1" applyFill="1" applyBorder="1" applyAlignment="1">
      <alignment/>
    </xf>
    <xf numFmtId="172" fontId="2" fillId="37" borderId="42" xfId="0" applyNumberFormat="1" applyFont="1" applyFill="1" applyBorder="1" applyAlignment="1">
      <alignment/>
    </xf>
    <xf numFmtId="172" fontId="2" fillId="37" borderId="43" xfId="0" applyNumberFormat="1" applyFont="1" applyFill="1" applyBorder="1" applyAlignment="1">
      <alignment/>
    </xf>
    <xf numFmtId="172" fontId="2" fillId="37" borderId="20" xfId="0" applyNumberFormat="1" applyFont="1" applyFill="1" applyBorder="1" applyAlignment="1">
      <alignment/>
    </xf>
    <xf numFmtId="172" fontId="2" fillId="37" borderId="21" xfId="0" applyNumberFormat="1" applyFont="1" applyFill="1" applyBorder="1" applyAlignment="1">
      <alignment/>
    </xf>
    <xf numFmtId="172" fontId="2" fillId="37" borderId="47" xfId="0" applyNumberFormat="1" applyFont="1" applyFill="1" applyBorder="1" applyAlignment="1">
      <alignment/>
    </xf>
    <xf numFmtId="4" fontId="2" fillId="37" borderId="37" xfId="0" applyNumberFormat="1" applyFont="1" applyFill="1" applyBorder="1" applyAlignment="1">
      <alignment/>
    </xf>
    <xf numFmtId="4" fontId="2" fillId="37" borderId="40" xfId="0" applyNumberFormat="1" applyFont="1" applyFill="1" applyBorder="1" applyAlignment="1">
      <alignment/>
    </xf>
    <xf numFmtId="4" fontId="2" fillId="37" borderId="44" xfId="0" applyNumberFormat="1" applyFont="1" applyFill="1" applyBorder="1" applyAlignment="1">
      <alignment/>
    </xf>
    <xf numFmtId="4" fontId="2" fillId="37" borderId="45" xfId="0" applyNumberFormat="1" applyFont="1" applyFill="1" applyBorder="1" applyAlignment="1">
      <alignment/>
    </xf>
    <xf numFmtId="4" fontId="2" fillId="37" borderId="19" xfId="0" applyNumberFormat="1" applyFont="1" applyFill="1" applyBorder="1" applyAlignment="1">
      <alignment/>
    </xf>
    <xf numFmtId="4" fontId="2" fillId="37" borderId="46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172" fontId="2" fillId="38" borderId="22" xfId="0" applyNumberFormat="1" applyFont="1" applyFill="1" applyBorder="1" applyAlignment="1">
      <alignment/>
    </xf>
    <xf numFmtId="172" fontId="2" fillId="38" borderId="10" xfId="0" applyNumberFormat="1" applyFont="1" applyFill="1" applyBorder="1" applyAlignment="1">
      <alignment horizontal="center"/>
    </xf>
    <xf numFmtId="172" fontId="2" fillId="38" borderId="11" xfId="0" applyNumberFormat="1" applyFont="1" applyFill="1" applyBorder="1" applyAlignment="1">
      <alignment horizontal="center"/>
    </xf>
    <xf numFmtId="172" fontId="2" fillId="38" borderId="12" xfId="0" applyNumberFormat="1" applyFont="1" applyFill="1" applyBorder="1" applyAlignment="1">
      <alignment horizontal="center"/>
    </xf>
    <xf numFmtId="172" fontId="2" fillId="38" borderId="14" xfId="0" applyNumberFormat="1" applyFont="1" applyFill="1" applyBorder="1" applyAlignment="1">
      <alignment horizontal="center"/>
    </xf>
    <xf numFmtId="172" fontId="2" fillId="38" borderId="10" xfId="0" applyNumberFormat="1" applyFont="1" applyFill="1" applyBorder="1" applyAlignment="1">
      <alignment/>
    </xf>
    <xf numFmtId="4" fontId="2" fillId="38" borderId="14" xfId="0" applyNumberFormat="1" applyFont="1" applyFill="1" applyBorder="1" applyAlignment="1">
      <alignment horizontal="center"/>
    </xf>
    <xf numFmtId="172" fontId="2" fillId="38" borderId="34" xfId="0" applyNumberFormat="1" applyFont="1" applyFill="1" applyBorder="1" applyAlignment="1">
      <alignment/>
    </xf>
    <xf numFmtId="4" fontId="2" fillId="38" borderId="15" xfId="0" applyNumberFormat="1" applyFont="1" applyFill="1" applyBorder="1" applyAlignment="1">
      <alignment/>
    </xf>
    <xf numFmtId="172" fontId="7" fillId="39" borderId="25" xfId="0" applyNumberFormat="1" applyFont="1" applyFill="1" applyBorder="1" applyAlignment="1">
      <alignment/>
    </xf>
    <xf numFmtId="172" fontId="7" fillId="39" borderId="16" xfId="0" applyNumberFormat="1" applyFont="1" applyFill="1" applyBorder="1" applyAlignment="1">
      <alignment horizontal="right"/>
    </xf>
    <xf numFmtId="172" fontId="7" fillId="39" borderId="26" xfId="0" applyNumberFormat="1" applyFont="1" applyFill="1" applyBorder="1" applyAlignment="1">
      <alignment horizontal="right"/>
    </xf>
    <xf numFmtId="172" fontId="7" fillId="39" borderId="23" xfId="0" applyNumberFormat="1" applyFont="1" applyFill="1" applyBorder="1" applyAlignment="1">
      <alignment horizontal="right"/>
    </xf>
    <xf numFmtId="172" fontId="7" fillId="39" borderId="17" xfId="0" applyNumberFormat="1" applyFont="1" applyFill="1" applyBorder="1" applyAlignment="1">
      <alignment horizontal="right"/>
    </xf>
    <xf numFmtId="172" fontId="2" fillId="38" borderId="16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7" fillId="39" borderId="24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3" fontId="10" fillId="0" borderId="0" xfId="0" applyNumberFormat="1" applyFont="1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right"/>
    </xf>
    <xf numFmtId="17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3" fontId="21" fillId="0" borderId="0" xfId="0" applyNumberFormat="1" applyFont="1" applyAlignment="1">
      <alignment horizontal="center"/>
    </xf>
    <xf numFmtId="172" fontId="2" fillId="38" borderId="40" xfId="0" applyNumberFormat="1" applyFont="1" applyFill="1" applyBorder="1" applyAlignment="1">
      <alignment/>
    </xf>
    <xf numFmtId="4" fontId="2" fillId="38" borderId="19" xfId="0" applyNumberFormat="1" applyFont="1" applyFill="1" applyBorder="1" applyAlignment="1">
      <alignment/>
    </xf>
    <xf numFmtId="172" fontId="7" fillId="39" borderId="48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2" fontId="7" fillId="39" borderId="49" xfId="0" applyNumberFormat="1" applyFont="1" applyFill="1" applyBorder="1" applyAlignment="1">
      <alignment/>
    </xf>
    <xf numFmtId="172" fontId="7" fillId="39" borderId="28" xfId="0" applyNumberFormat="1" applyFont="1" applyFill="1" applyBorder="1" applyAlignment="1">
      <alignment horizontal="right"/>
    </xf>
    <xf numFmtId="172" fontId="7" fillId="39" borderId="33" xfId="0" applyNumberFormat="1" applyFont="1" applyFill="1" applyBorder="1" applyAlignment="1">
      <alignment horizontal="right"/>
    </xf>
    <xf numFmtId="172" fontId="7" fillId="39" borderId="29" xfId="0" applyNumberFormat="1" applyFont="1" applyFill="1" applyBorder="1" applyAlignment="1">
      <alignment horizontal="right"/>
    </xf>
    <xf numFmtId="172" fontId="7" fillId="39" borderId="30" xfId="0" applyNumberFormat="1" applyFont="1" applyFill="1" applyBorder="1" applyAlignment="1">
      <alignment horizontal="right"/>
    </xf>
    <xf numFmtId="172" fontId="2" fillId="38" borderId="47" xfId="0" applyNumberFormat="1" applyFont="1" applyFill="1" applyBorder="1" applyAlignment="1">
      <alignment/>
    </xf>
    <xf numFmtId="4" fontId="2" fillId="38" borderId="21" xfId="0" applyNumberFormat="1" applyFont="1" applyFill="1" applyBorder="1" applyAlignment="1">
      <alignment/>
    </xf>
    <xf numFmtId="4" fontId="2" fillId="38" borderId="46" xfId="0" applyNumberFormat="1" applyFont="1" applyFill="1" applyBorder="1" applyAlignment="1">
      <alignment/>
    </xf>
    <xf numFmtId="172" fontId="2" fillId="40" borderId="10" xfId="0" applyNumberFormat="1" applyFont="1" applyFill="1" applyBorder="1" applyAlignment="1">
      <alignment horizontal="center"/>
    </xf>
    <xf numFmtId="172" fontId="2" fillId="40" borderId="11" xfId="0" applyNumberFormat="1" applyFont="1" applyFill="1" applyBorder="1" applyAlignment="1">
      <alignment horizontal="center"/>
    </xf>
    <xf numFmtId="172" fontId="2" fillId="40" borderId="12" xfId="0" applyNumberFormat="1" applyFont="1" applyFill="1" applyBorder="1" applyAlignment="1">
      <alignment horizontal="center"/>
    </xf>
    <xf numFmtId="172" fontId="2" fillId="40" borderId="50" xfId="0" applyNumberFormat="1" applyFont="1" applyFill="1" applyBorder="1" applyAlignment="1">
      <alignment horizontal="center"/>
    </xf>
    <xf numFmtId="172" fontId="2" fillId="40" borderId="51" xfId="0" applyNumberFormat="1" applyFont="1" applyFill="1" applyBorder="1" applyAlignment="1">
      <alignment horizontal="center"/>
    </xf>
    <xf numFmtId="172" fontId="2" fillId="40" borderId="22" xfId="0" applyNumberFormat="1" applyFont="1" applyFill="1" applyBorder="1" applyAlignment="1">
      <alignment horizontal="center"/>
    </xf>
    <xf numFmtId="172" fontId="2" fillId="40" borderId="14" xfId="0" applyNumberFormat="1" applyFont="1" applyFill="1" applyBorder="1" applyAlignment="1">
      <alignment horizontal="center"/>
    </xf>
    <xf numFmtId="172" fontId="2" fillId="40" borderId="1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 horizontal="center"/>
    </xf>
    <xf numFmtId="4" fontId="2" fillId="40" borderId="19" xfId="0" applyNumberFormat="1" applyFont="1" applyFill="1" applyBorder="1" applyAlignment="1">
      <alignment/>
    </xf>
    <xf numFmtId="172" fontId="2" fillId="40" borderId="34" xfId="0" applyNumberFormat="1" applyFont="1" applyFill="1" applyBorder="1" applyAlignment="1">
      <alignment/>
    </xf>
    <xf numFmtId="172" fontId="2" fillId="40" borderId="52" xfId="0" applyNumberFormat="1" applyFont="1" applyFill="1" applyBorder="1" applyAlignment="1">
      <alignment/>
    </xf>
    <xf numFmtId="172" fontId="2" fillId="40" borderId="53" xfId="0" applyNumberFormat="1" applyFont="1" applyFill="1" applyBorder="1" applyAlignment="1">
      <alignment/>
    </xf>
    <xf numFmtId="172" fontId="2" fillId="40" borderId="54" xfId="0" applyNumberFormat="1" applyFont="1" applyFill="1" applyBorder="1" applyAlignment="1">
      <alignment/>
    </xf>
    <xf numFmtId="172" fontId="2" fillId="40" borderId="15" xfId="0" applyNumberFormat="1" applyFont="1" applyFill="1" applyBorder="1" applyAlignment="1">
      <alignment/>
    </xf>
    <xf numFmtId="4" fontId="2" fillId="40" borderId="15" xfId="0" applyNumberFormat="1" applyFont="1" applyFill="1" applyBorder="1" applyAlignment="1">
      <alignment/>
    </xf>
    <xf numFmtId="4" fontId="2" fillId="40" borderId="40" xfId="0" applyNumberFormat="1" applyFont="1" applyFill="1" applyBorder="1" applyAlignment="1">
      <alignment/>
    </xf>
    <xf numFmtId="4" fontId="2" fillId="40" borderId="4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40" borderId="39" xfId="0" applyNumberFormat="1" applyFont="1" applyFill="1" applyBorder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72" fontId="2" fillId="41" borderId="10" xfId="0" applyNumberFormat="1" applyFont="1" applyFill="1" applyBorder="1" applyAlignment="1">
      <alignment horizontal="center"/>
    </xf>
    <xf numFmtId="172" fontId="2" fillId="41" borderId="11" xfId="0" applyNumberFormat="1" applyFont="1" applyFill="1" applyBorder="1" applyAlignment="1">
      <alignment horizontal="center"/>
    </xf>
    <xf numFmtId="172" fontId="2" fillId="41" borderId="12" xfId="0" applyNumberFormat="1" applyFont="1" applyFill="1" applyBorder="1" applyAlignment="1">
      <alignment horizontal="center"/>
    </xf>
    <xf numFmtId="172" fontId="2" fillId="41" borderId="13" xfId="0" applyNumberFormat="1" applyFont="1" applyFill="1" applyBorder="1" applyAlignment="1">
      <alignment horizontal="center"/>
    </xf>
    <xf numFmtId="4" fontId="2" fillId="41" borderId="14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7" fillId="36" borderId="55" xfId="0" applyNumberFormat="1" applyFont="1" applyFill="1" applyBorder="1" applyAlignment="1">
      <alignment/>
    </xf>
    <xf numFmtId="172" fontId="7" fillId="36" borderId="34" xfId="0" applyNumberFormat="1" applyFont="1" applyFill="1" applyBorder="1" applyAlignment="1">
      <alignment/>
    </xf>
    <xf numFmtId="172" fontId="7" fillId="36" borderId="52" xfId="0" applyNumberFormat="1" applyFont="1" applyFill="1" applyBorder="1" applyAlignment="1">
      <alignment/>
    </xf>
    <xf numFmtId="172" fontId="7" fillId="36" borderId="56" xfId="0" applyNumberFormat="1" applyFont="1" applyFill="1" applyBorder="1" applyAlignment="1">
      <alignment/>
    </xf>
    <xf numFmtId="172" fontId="7" fillId="36" borderId="53" xfId="0" applyNumberFormat="1" applyFont="1" applyFill="1" applyBorder="1" applyAlignment="1">
      <alignment/>
    </xf>
    <xf numFmtId="172" fontId="7" fillId="36" borderId="54" xfId="0" applyNumberFormat="1" applyFont="1" applyFill="1" applyBorder="1" applyAlignment="1">
      <alignment/>
    </xf>
    <xf numFmtId="172" fontId="2" fillId="41" borderId="36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172" fontId="7" fillId="36" borderId="25" xfId="0" applyNumberFormat="1" applyFont="1" applyFill="1" applyBorder="1" applyAlignment="1">
      <alignment/>
    </xf>
    <xf numFmtId="172" fontId="7" fillId="36" borderId="16" xfId="0" applyNumberFormat="1" applyFont="1" applyFill="1" applyBorder="1" applyAlignment="1">
      <alignment/>
    </xf>
    <xf numFmtId="172" fontId="7" fillId="36" borderId="26" xfId="0" applyNumberFormat="1" applyFont="1" applyFill="1" applyBorder="1" applyAlignment="1">
      <alignment/>
    </xf>
    <xf numFmtId="172" fontId="7" fillId="36" borderId="57" xfId="0" applyNumberFormat="1" applyFont="1" applyFill="1" applyBorder="1" applyAlignment="1">
      <alignment/>
    </xf>
    <xf numFmtId="172" fontId="7" fillId="36" borderId="23" xfId="0" applyNumberFormat="1" applyFont="1" applyFill="1" applyBorder="1" applyAlignment="1">
      <alignment/>
    </xf>
    <xf numFmtId="172" fontId="7" fillId="36" borderId="24" xfId="0" applyNumberFormat="1" applyFont="1" applyFill="1" applyBorder="1" applyAlignment="1">
      <alignment/>
    </xf>
    <xf numFmtId="172" fontId="2" fillId="41" borderId="16" xfId="0" applyNumberFormat="1" applyFont="1" applyFill="1" applyBorder="1" applyAlignment="1">
      <alignment/>
    </xf>
    <xf numFmtId="4" fontId="2" fillId="41" borderId="17" xfId="0" applyNumberFormat="1" applyFont="1" applyFill="1" applyBorder="1" applyAlignment="1">
      <alignment/>
    </xf>
    <xf numFmtId="173" fontId="10" fillId="0" borderId="0" xfId="0" applyNumberFormat="1" applyFont="1" applyAlignment="1">
      <alignment horizontal="center"/>
    </xf>
    <xf numFmtId="4" fontId="2" fillId="41" borderId="18" xfId="0" applyNumberFormat="1" applyFont="1" applyFill="1" applyBorder="1" applyAlignment="1">
      <alignment/>
    </xf>
    <xf numFmtId="172" fontId="7" fillId="36" borderId="46" xfId="0" applyNumberFormat="1" applyFont="1" applyFill="1" applyBorder="1" applyAlignment="1">
      <alignment/>
    </xf>
    <xf numFmtId="172" fontId="7" fillId="36" borderId="40" xfId="0" applyNumberFormat="1" applyFont="1" applyFill="1" applyBorder="1" applyAlignment="1">
      <alignment/>
    </xf>
    <xf numFmtId="172" fontId="7" fillId="36" borderId="44" xfId="0" applyNumberFormat="1" applyFont="1" applyFill="1" applyBorder="1" applyAlignment="1">
      <alignment/>
    </xf>
    <xf numFmtId="172" fontId="7" fillId="36" borderId="45" xfId="0" applyNumberFormat="1" applyFont="1" applyFill="1" applyBorder="1" applyAlignment="1">
      <alignment/>
    </xf>
    <xf numFmtId="172" fontId="7" fillId="36" borderId="38" xfId="0" applyNumberFormat="1" applyFont="1" applyFill="1" applyBorder="1" applyAlignment="1">
      <alignment/>
    </xf>
    <xf numFmtId="172" fontId="7" fillId="36" borderId="39" xfId="0" applyNumberFormat="1" applyFont="1" applyFill="1" applyBorder="1" applyAlignment="1">
      <alignment/>
    </xf>
    <xf numFmtId="172" fontId="2" fillId="41" borderId="40" xfId="0" applyNumberFormat="1" applyFont="1" applyFill="1" applyBorder="1" applyAlignment="1">
      <alignment/>
    </xf>
    <xf numFmtId="4" fontId="2" fillId="41" borderId="19" xfId="0" applyNumberFormat="1" applyFont="1" applyFill="1" applyBorder="1" applyAlignment="1">
      <alignment/>
    </xf>
    <xf numFmtId="4" fontId="2" fillId="41" borderId="1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72" fontId="7" fillId="36" borderId="31" xfId="0" applyNumberFormat="1" applyFont="1" applyFill="1" applyBorder="1" applyAlignment="1">
      <alignment/>
    </xf>
    <xf numFmtId="172" fontId="7" fillId="36" borderId="28" xfId="0" applyNumberFormat="1" applyFont="1" applyFill="1" applyBorder="1" applyAlignment="1">
      <alignment/>
    </xf>
    <xf numFmtId="172" fontId="7" fillId="36" borderId="33" xfId="0" applyNumberFormat="1" applyFont="1" applyFill="1" applyBorder="1" applyAlignment="1">
      <alignment/>
    </xf>
    <xf numFmtId="172" fontId="7" fillId="36" borderId="58" xfId="0" applyNumberFormat="1" applyFont="1" applyFill="1" applyBorder="1" applyAlignment="1">
      <alignment/>
    </xf>
    <xf numFmtId="172" fontId="7" fillId="36" borderId="29" xfId="0" applyNumberFormat="1" applyFont="1" applyFill="1" applyBorder="1" applyAlignment="1">
      <alignment/>
    </xf>
    <xf numFmtId="172" fontId="7" fillId="36" borderId="30" xfId="0" applyNumberFormat="1" applyFont="1" applyFill="1" applyBorder="1" applyAlignment="1">
      <alignment/>
    </xf>
    <xf numFmtId="172" fontId="2" fillId="41" borderId="35" xfId="0" applyNumberFormat="1" applyFont="1" applyFill="1" applyBorder="1" applyAlignment="1">
      <alignment/>
    </xf>
    <xf numFmtId="172" fontId="2" fillId="41" borderId="43" xfId="0" applyNumberFormat="1" applyFont="1" applyFill="1" applyBorder="1" applyAlignment="1">
      <alignment/>
    </xf>
    <xf numFmtId="172" fontId="2" fillId="41" borderId="20" xfId="0" applyNumberFormat="1" applyFont="1" applyFill="1" applyBorder="1" applyAlignment="1">
      <alignment/>
    </xf>
    <xf numFmtId="172" fontId="2" fillId="41" borderId="21" xfId="0" applyNumberFormat="1" applyFont="1" applyFill="1" applyBorder="1" applyAlignment="1">
      <alignment/>
    </xf>
    <xf numFmtId="4" fontId="2" fillId="41" borderId="37" xfId="0" applyNumberFormat="1" applyFont="1" applyFill="1" applyBorder="1" applyAlignment="1">
      <alignment/>
    </xf>
    <xf numFmtId="4" fontId="2" fillId="41" borderId="40" xfId="0" applyNumberFormat="1" applyFont="1" applyFill="1" applyBorder="1" applyAlignment="1">
      <alignment/>
    </xf>
    <xf numFmtId="4" fontId="2" fillId="41" borderId="45" xfId="0" applyNumberFormat="1" applyFont="1" applyFill="1" applyBorder="1" applyAlignment="1">
      <alignment/>
    </xf>
    <xf numFmtId="172" fontId="3" fillId="0" borderId="25" xfId="0" applyNumberFormat="1" applyFont="1" applyBorder="1" applyAlignment="1">
      <alignment/>
    </xf>
    <xf numFmtId="172" fontId="26" fillId="0" borderId="25" xfId="0" applyNumberFormat="1" applyFont="1" applyBorder="1" applyAlignment="1">
      <alignment/>
    </xf>
    <xf numFmtId="172" fontId="27" fillId="0" borderId="25" xfId="0" applyNumberFormat="1" applyFont="1" applyBorder="1" applyAlignment="1">
      <alignment/>
    </xf>
    <xf numFmtId="172" fontId="28" fillId="0" borderId="25" xfId="0" applyNumberFormat="1" applyFont="1" applyBorder="1" applyAlignment="1">
      <alignment/>
    </xf>
    <xf numFmtId="172" fontId="29" fillId="0" borderId="46" xfId="0" applyNumberFormat="1" applyFont="1" applyBorder="1" applyAlignment="1">
      <alignment/>
    </xf>
    <xf numFmtId="172" fontId="23" fillId="42" borderId="55" xfId="0" applyNumberFormat="1" applyFont="1" applyFill="1" applyBorder="1" applyAlignment="1">
      <alignment/>
    </xf>
    <xf numFmtId="172" fontId="7" fillId="0" borderId="59" xfId="0" applyNumberFormat="1" applyFont="1" applyFill="1" applyBorder="1" applyAlignment="1">
      <alignment/>
    </xf>
    <xf numFmtId="172" fontId="2" fillId="0" borderId="59" xfId="0" applyNumberFormat="1" applyFont="1" applyBorder="1" applyAlignment="1">
      <alignment/>
    </xf>
    <xf numFmtId="4" fontId="7" fillId="0" borderId="59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2" fontId="30" fillId="0" borderId="25" xfId="0" applyNumberFormat="1" applyFont="1" applyBorder="1" applyAlignment="1">
      <alignment/>
    </xf>
    <xf numFmtId="172" fontId="2" fillId="38" borderId="60" xfId="0" applyNumberFormat="1" applyFont="1" applyFill="1" applyBorder="1" applyAlignment="1">
      <alignment/>
    </xf>
    <xf numFmtId="172" fontId="2" fillId="38" borderId="50" xfId="0" applyNumberFormat="1" applyFont="1" applyFill="1" applyBorder="1" applyAlignment="1">
      <alignment/>
    </xf>
    <xf numFmtId="172" fontId="2" fillId="38" borderId="61" xfId="0" applyNumberFormat="1" applyFont="1" applyFill="1" applyBorder="1" applyAlignment="1">
      <alignment/>
    </xf>
    <xf numFmtId="172" fontId="2" fillId="38" borderId="62" xfId="0" applyNumberFormat="1" applyFont="1" applyFill="1" applyBorder="1" applyAlignment="1">
      <alignment/>
    </xf>
    <xf numFmtId="4" fontId="2" fillId="38" borderId="63" xfId="0" applyNumberFormat="1" applyFont="1" applyFill="1" applyBorder="1" applyAlignment="1">
      <alignment/>
    </xf>
    <xf numFmtId="4" fontId="2" fillId="38" borderId="64" xfId="0" applyNumberFormat="1" applyFont="1" applyFill="1" applyBorder="1" applyAlignment="1">
      <alignment/>
    </xf>
    <xf numFmtId="4" fontId="2" fillId="38" borderId="65" xfId="0" applyNumberFormat="1" applyFont="1" applyFill="1" applyBorder="1" applyAlignment="1">
      <alignment/>
    </xf>
    <xf numFmtId="4" fontId="2" fillId="38" borderId="66" xfId="0" applyNumberFormat="1" applyFont="1" applyFill="1" applyBorder="1" applyAlignment="1">
      <alignment horizontal="right"/>
    </xf>
    <xf numFmtId="4" fontId="2" fillId="41" borderId="6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37" borderId="15" xfId="0" applyNumberFormat="1" applyFont="1" applyFill="1" applyBorder="1" applyAlignment="1">
      <alignment/>
    </xf>
    <xf numFmtId="4" fontId="2" fillId="37" borderId="67" xfId="0" applyNumberFormat="1" applyFont="1" applyFill="1" applyBorder="1" applyAlignment="1">
      <alignment/>
    </xf>
    <xf numFmtId="4" fontId="2" fillId="40" borderId="68" xfId="0" applyNumberFormat="1" applyFont="1" applyFill="1" applyBorder="1" applyAlignment="1">
      <alignment/>
    </xf>
    <xf numFmtId="4" fontId="2" fillId="40" borderId="67" xfId="0" applyNumberFormat="1" applyFont="1" applyFill="1" applyBorder="1" applyAlignment="1">
      <alignment/>
    </xf>
    <xf numFmtId="4" fontId="2" fillId="40" borderId="69" xfId="0" applyNumberFormat="1" applyFont="1" applyFill="1" applyBorder="1" applyAlignment="1">
      <alignment/>
    </xf>
    <xf numFmtId="0" fontId="10" fillId="0" borderId="0" xfId="0" applyFont="1" applyAlignment="1">
      <alignment horizontal="justify"/>
    </xf>
    <xf numFmtId="172" fontId="19" fillId="0" borderId="25" xfId="0" applyNumberFormat="1" applyFont="1" applyBorder="1" applyAlignment="1">
      <alignment/>
    </xf>
    <xf numFmtId="172" fontId="24" fillId="0" borderId="70" xfId="0" applyNumberFormat="1" applyFont="1" applyBorder="1" applyAlignment="1">
      <alignment/>
    </xf>
    <xf numFmtId="172" fontId="11" fillId="0" borderId="71" xfId="0" applyNumberFormat="1" applyFont="1" applyBorder="1" applyAlignment="1">
      <alignment/>
    </xf>
    <xf numFmtId="172" fontId="25" fillId="0" borderId="71" xfId="0" applyNumberFormat="1" applyFont="1" applyBorder="1" applyAlignment="1">
      <alignment/>
    </xf>
    <xf numFmtId="172" fontId="31" fillId="0" borderId="0" xfId="0" applyNumberFormat="1" applyFont="1" applyAlignment="1">
      <alignment horizontal="center"/>
    </xf>
    <xf numFmtId="172" fontId="23" fillId="42" borderId="70" xfId="0" applyNumberFormat="1" applyFont="1" applyFill="1" applyBorder="1" applyAlignment="1">
      <alignment/>
    </xf>
    <xf numFmtId="172" fontId="24" fillId="0" borderId="55" xfId="0" applyNumberFormat="1" applyFont="1" applyBorder="1" applyAlignment="1">
      <alignment/>
    </xf>
    <xf numFmtId="172" fontId="3" fillId="43" borderId="72" xfId="0" applyNumberFormat="1" applyFont="1" applyFill="1" applyBorder="1" applyAlignment="1">
      <alignment horizontal="center"/>
    </xf>
    <xf numFmtId="172" fontId="23" fillId="43" borderId="22" xfId="0" applyNumberFormat="1" applyFont="1" applyFill="1" applyBorder="1" applyAlignment="1">
      <alignment horizontal="center"/>
    </xf>
    <xf numFmtId="172" fontId="11" fillId="0" borderId="25" xfId="0" applyNumberFormat="1" applyFont="1" applyBorder="1" applyAlignment="1">
      <alignment/>
    </xf>
    <xf numFmtId="172" fontId="25" fillId="44" borderId="25" xfId="0" applyNumberFormat="1" applyFont="1" applyFill="1" applyBorder="1" applyAlignment="1">
      <alignment/>
    </xf>
    <xf numFmtId="172" fontId="2" fillId="0" borderId="71" xfId="0" applyNumberFormat="1" applyFont="1" applyBorder="1" applyAlignment="1">
      <alignment/>
    </xf>
    <xf numFmtId="172" fontId="19" fillId="0" borderId="71" xfId="0" applyNumberFormat="1" applyFont="1" applyBorder="1" applyAlignment="1">
      <alignment/>
    </xf>
    <xf numFmtId="172" fontId="26" fillId="0" borderId="71" xfId="0" applyNumberFormat="1" applyFont="1" applyBorder="1" applyAlignment="1">
      <alignment/>
    </xf>
    <xf numFmtId="172" fontId="27" fillId="0" borderId="71" xfId="0" applyNumberFormat="1" applyFont="1" applyBorder="1" applyAlignment="1">
      <alignment/>
    </xf>
    <xf numFmtId="172" fontId="30" fillId="0" borderId="71" xfId="0" applyNumberFormat="1" applyFont="1" applyBorder="1" applyAlignment="1">
      <alignment/>
    </xf>
    <xf numFmtId="172" fontId="28" fillId="0" borderId="71" xfId="0" applyNumberFormat="1" applyFont="1" applyBorder="1" applyAlignment="1">
      <alignment/>
    </xf>
    <xf numFmtId="172" fontId="29" fillId="0" borderId="73" xfId="0" applyNumberFormat="1" applyFont="1" applyBorder="1" applyAlignment="1">
      <alignment/>
    </xf>
    <xf numFmtId="0" fontId="23" fillId="43" borderId="74" xfId="0" applyFont="1" applyFill="1" applyBorder="1" applyAlignment="1">
      <alignment horizontal="center"/>
    </xf>
    <xf numFmtId="4" fontId="23" fillId="42" borderId="74" xfId="0" applyNumberFormat="1" applyFont="1" applyFill="1" applyBorder="1" applyAlignment="1">
      <alignment horizontal="center"/>
    </xf>
    <xf numFmtId="172" fontId="24" fillId="0" borderId="75" xfId="0" applyNumberFormat="1" applyFont="1" applyBorder="1" applyAlignment="1">
      <alignment/>
    </xf>
    <xf numFmtId="2" fontId="24" fillId="0" borderId="75" xfId="0" applyNumberFormat="1" applyFont="1" applyBorder="1" applyAlignment="1">
      <alignment/>
    </xf>
    <xf numFmtId="172" fontId="25" fillId="0" borderId="75" xfId="0" applyNumberFormat="1" applyFont="1" applyBorder="1" applyAlignment="1">
      <alignment/>
    </xf>
    <xf numFmtId="2" fontId="25" fillId="0" borderId="75" xfId="0" applyNumberFormat="1" applyFont="1" applyBorder="1" applyAlignment="1">
      <alignment/>
    </xf>
    <xf numFmtId="172" fontId="2" fillId="0" borderId="75" xfId="0" applyNumberFormat="1" applyFont="1" applyBorder="1" applyAlignment="1">
      <alignment/>
    </xf>
    <xf numFmtId="2" fontId="2" fillId="0" borderId="75" xfId="0" applyNumberFormat="1" applyFont="1" applyBorder="1" applyAlignment="1">
      <alignment/>
    </xf>
    <xf numFmtId="172" fontId="19" fillId="0" borderId="75" xfId="0" applyNumberFormat="1" applyFont="1" applyBorder="1" applyAlignment="1">
      <alignment/>
    </xf>
    <xf numFmtId="2" fontId="19" fillId="0" borderId="75" xfId="0" applyNumberFormat="1" applyFont="1" applyBorder="1" applyAlignment="1">
      <alignment/>
    </xf>
    <xf numFmtId="172" fontId="26" fillId="0" borderId="75" xfId="0" applyNumberFormat="1" applyFont="1" applyBorder="1" applyAlignment="1">
      <alignment/>
    </xf>
    <xf numFmtId="2" fontId="26" fillId="0" borderId="75" xfId="0" applyNumberFormat="1" applyFont="1" applyBorder="1" applyAlignment="1">
      <alignment/>
    </xf>
    <xf numFmtId="172" fontId="27" fillId="0" borderId="75" xfId="0" applyNumberFormat="1" applyFont="1" applyBorder="1" applyAlignment="1">
      <alignment/>
    </xf>
    <xf numFmtId="2" fontId="27" fillId="0" borderId="75" xfId="0" applyNumberFormat="1" applyFont="1" applyBorder="1" applyAlignment="1">
      <alignment/>
    </xf>
    <xf numFmtId="172" fontId="30" fillId="0" borderId="75" xfId="0" applyNumberFormat="1" applyFont="1" applyBorder="1" applyAlignment="1">
      <alignment/>
    </xf>
    <xf numFmtId="2" fontId="30" fillId="0" borderId="75" xfId="0" applyNumberFormat="1" applyFont="1" applyBorder="1" applyAlignment="1">
      <alignment/>
    </xf>
    <xf numFmtId="172" fontId="28" fillId="0" borderId="75" xfId="0" applyNumberFormat="1" applyFont="1" applyBorder="1" applyAlignment="1">
      <alignment/>
    </xf>
    <xf numFmtId="2" fontId="28" fillId="0" borderId="75" xfId="0" applyNumberFormat="1" applyFont="1" applyBorder="1" applyAlignment="1">
      <alignment/>
    </xf>
    <xf numFmtId="172" fontId="29" fillId="0" borderId="76" xfId="0" applyNumberFormat="1" applyFont="1" applyBorder="1" applyAlignment="1">
      <alignment/>
    </xf>
    <xf numFmtId="2" fontId="29" fillId="0" borderId="75" xfId="0" applyNumberFormat="1" applyFont="1" applyBorder="1" applyAlignment="1">
      <alignment/>
    </xf>
    <xf numFmtId="172" fontId="23" fillId="43" borderId="77" xfId="0" applyNumberFormat="1" applyFont="1" applyFill="1" applyBorder="1" applyAlignment="1">
      <alignment/>
    </xf>
    <xf numFmtId="4" fontId="23" fillId="43" borderId="77" xfId="0" applyNumberFormat="1" applyFont="1" applyFill="1" applyBorder="1" applyAlignment="1">
      <alignment/>
    </xf>
    <xf numFmtId="172" fontId="7" fillId="45" borderId="55" xfId="0" applyNumberFormat="1" applyFont="1" applyFill="1" applyBorder="1" applyAlignment="1">
      <alignment/>
    </xf>
    <xf numFmtId="172" fontId="7" fillId="45" borderId="34" xfId="0" applyNumberFormat="1" applyFont="1" applyFill="1" applyBorder="1" applyAlignment="1">
      <alignment/>
    </xf>
    <xf numFmtId="172" fontId="7" fillId="45" borderId="52" xfId="0" applyNumberFormat="1" applyFont="1" applyFill="1" applyBorder="1" applyAlignment="1">
      <alignment/>
    </xf>
    <xf numFmtId="172" fontId="7" fillId="45" borderId="56" xfId="0" applyNumberFormat="1" applyFont="1" applyFill="1" applyBorder="1" applyAlignment="1">
      <alignment/>
    </xf>
    <xf numFmtId="172" fontId="7" fillId="45" borderId="36" xfId="0" applyNumberFormat="1" applyFont="1" applyFill="1" applyBorder="1" applyAlignment="1">
      <alignment/>
    </xf>
    <xf numFmtId="172" fontId="7" fillId="45" borderId="20" xfId="0" applyNumberFormat="1" applyFont="1" applyFill="1" applyBorder="1" applyAlignment="1">
      <alignment/>
    </xf>
    <xf numFmtId="172" fontId="7" fillId="45" borderId="53" xfId="0" applyNumberFormat="1" applyFont="1" applyFill="1" applyBorder="1" applyAlignment="1">
      <alignment/>
    </xf>
    <xf numFmtId="172" fontId="7" fillId="45" borderId="54" xfId="0" applyNumberFormat="1" applyFont="1" applyFill="1" applyBorder="1" applyAlignment="1">
      <alignment/>
    </xf>
    <xf numFmtId="172" fontId="7" fillId="45" borderId="15" xfId="0" applyNumberFormat="1" applyFont="1" applyFill="1" applyBorder="1" applyAlignment="1">
      <alignment/>
    </xf>
    <xf numFmtId="172" fontId="7" fillId="45" borderId="25" xfId="0" applyNumberFormat="1" applyFont="1" applyFill="1" applyBorder="1" applyAlignment="1">
      <alignment/>
    </xf>
    <xf numFmtId="172" fontId="7" fillId="45" borderId="16" xfId="0" applyNumberFormat="1" applyFont="1" applyFill="1" applyBorder="1" applyAlignment="1">
      <alignment/>
    </xf>
    <xf numFmtId="172" fontId="7" fillId="45" borderId="26" xfId="0" applyNumberFormat="1" applyFont="1" applyFill="1" applyBorder="1" applyAlignment="1">
      <alignment/>
    </xf>
    <xf numFmtId="172" fontId="7" fillId="45" borderId="57" xfId="0" applyNumberFormat="1" applyFont="1" applyFill="1" applyBorder="1" applyAlignment="1">
      <alignment/>
    </xf>
    <xf numFmtId="172" fontId="7" fillId="45" borderId="23" xfId="0" applyNumberFormat="1" applyFont="1" applyFill="1" applyBorder="1" applyAlignment="1">
      <alignment/>
    </xf>
    <xf numFmtId="172" fontId="7" fillId="45" borderId="24" xfId="0" applyNumberFormat="1" applyFont="1" applyFill="1" applyBorder="1" applyAlignment="1">
      <alignment/>
    </xf>
    <xf numFmtId="172" fontId="7" fillId="45" borderId="17" xfId="0" applyNumberFormat="1" applyFont="1" applyFill="1" applyBorder="1" applyAlignment="1">
      <alignment/>
    </xf>
    <xf numFmtId="172" fontId="7" fillId="45" borderId="46" xfId="0" applyNumberFormat="1" applyFont="1" applyFill="1" applyBorder="1" applyAlignment="1">
      <alignment/>
    </xf>
    <xf numFmtId="172" fontId="7" fillId="45" borderId="40" xfId="0" applyNumberFormat="1" applyFont="1" applyFill="1" applyBorder="1" applyAlignment="1">
      <alignment/>
    </xf>
    <xf numFmtId="172" fontId="7" fillId="45" borderId="44" xfId="0" applyNumberFormat="1" applyFont="1" applyFill="1" applyBorder="1" applyAlignment="1">
      <alignment/>
    </xf>
    <xf numFmtId="172" fontId="7" fillId="45" borderId="45" xfId="0" applyNumberFormat="1" applyFont="1" applyFill="1" applyBorder="1" applyAlignment="1">
      <alignment/>
    </xf>
    <xf numFmtId="172" fontId="7" fillId="45" borderId="28" xfId="0" applyNumberFormat="1" applyFont="1" applyFill="1" applyBorder="1" applyAlignment="1">
      <alignment/>
    </xf>
    <xf numFmtId="172" fontId="7" fillId="45" borderId="33" xfId="0" applyNumberFormat="1" applyFont="1" applyFill="1" applyBorder="1" applyAlignment="1">
      <alignment/>
    </xf>
    <xf numFmtId="172" fontId="7" fillId="45" borderId="58" xfId="0" applyNumberFormat="1" applyFont="1" applyFill="1" applyBorder="1" applyAlignment="1">
      <alignment/>
    </xf>
    <xf numFmtId="172" fontId="7" fillId="45" borderId="29" xfId="0" applyNumberFormat="1" applyFont="1" applyFill="1" applyBorder="1" applyAlignment="1">
      <alignment/>
    </xf>
    <xf numFmtId="172" fontId="7" fillId="45" borderId="30" xfId="0" applyNumberFormat="1" applyFont="1" applyFill="1" applyBorder="1" applyAlignment="1">
      <alignment/>
    </xf>
    <xf numFmtId="172" fontId="7" fillId="45" borderId="18" xfId="0" applyNumberFormat="1" applyFont="1" applyFill="1" applyBorder="1" applyAlignment="1">
      <alignment/>
    </xf>
    <xf numFmtId="0" fontId="13" fillId="0" borderId="0" xfId="0" applyFont="1" applyAlignment="1">
      <alignment horizontal="justify"/>
    </xf>
    <xf numFmtId="172" fontId="0" fillId="0" borderId="0" xfId="0" applyNumberFormat="1" applyFont="1" applyAlignment="1">
      <alignment/>
    </xf>
    <xf numFmtId="172" fontId="11" fillId="0" borderId="75" xfId="0" applyNumberFormat="1" applyFont="1" applyBorder="1" applyAlignment="1">
      <alignment/>
    </xf>
    <xf numFmtId="2" fontId="11" fillId="0" borderId="75" xfId="0" applyNumberFormat="1" applyFont="1" applyBorder="1" applyAlignment="1">
      <alignment/>
    </xf>
    <xf numFmtId="172" fontId="7" fillId="46" borderId="35" xfId="0" applyNumberFormat="1" applyFont="1" applyFill="1" applyBorder="1" applyAlignment="1">
      <alignment/>
    </xf>
    <xf numFmtId="172" fontId="7" fillId="46" borderId="47" xfId="0" applyNumberFormat="1" applyFont="1" applyFill="1" applyBorder="1" applyAlignment="1">
      <alignment/>
    </xf>
    <xf numFmtId="172" fontId="7" fillId="46" borderId="20" xfId="0" applyNumberFormat="1" applyFont="1" applyFill="1" applyBorder="1" applyAlignment="1">
      <alignment/>
    </xf>
    <xf numFmtId="172" fontId="7" fillId="46" borderId="78" xfId="0" applyNumberFormat="1" applyFont="1" applyFill="1" applyBorder="1" applyAlignment="1">
      <alignment/>
    </xf>
    <xf numFmtId="172" fontId="7" fillId="46" borderId="21" xfId="0" applyNumberFormat="1" applyFont="1" applyFill="1" applyBorder="1" applyAlignment="1">
      <alignment/>
    </xf>
    <xf numFmtId="172" fontId="7" fillId="46" borderId="79" xfId="0" applyNumberFormat="1" applyFont="1" applyFill="1" applyBorder="1" applyAlignment="1">
      <alignment/>
    </xf>
    <xf numFmtId="172" fontId="7" fillId="46" borderId="25" xfId="0" applyNumberFormat="1" applyFont="1" applyFill="1" applyBorder="1" applyAlignment="1">
      <alignment/>
    </xf>
    <xf numFmtId="172" fontId="7" fillId="46" borderId="23" xfId="0" applyNumberFormat="1" applyFont="1" applyFill="1" applyBorder="1" applyAlignment="1">
      <alignment/>
    </xf>
    <xf numFmtId="172" fontId="7" fillId="46" borderId="24" xfId="0" applyNumberFormat="1" applyFont="1" applyFill="1" applyBorder="1" applyAlignment="1">
      <alignment/>
    </xf>
    <xf numFmtId="172" fontId="7" fillId="46" borderId="17" xfId="0" applyNumberFormat="1" applyFont="1" applyFill="1" applyBorder="1" applyAlignment="1">
      <alignment/>
    </xf>
    <xf numFmtId="172" fontId="7" fillId="46" borderId="0" xfId="0" applyNumberFormat="1" applyFont="1" applyFill="1" applyAlignment="1">
      <alignment/>
    </xf>
    <xf numFmtId="172" fontId="7" fillId="46" borderId="57" xfId="0" applyNumberFormat="1" applyFont="1" applyFill="1" applyBorder="1" applyAlignment="1">
      <alignment/>
    </xf>
    <xf numFmtId="173" fontId="7" fillId="46" borderId="23" xfId="0" applyNumberFormat="1" applyFont="1" applyFill="1" applyBorder="1" applyAlignment="1">
      <alignment/>
    </xf>
    <xf numFmtId="172" fontId="7" fillId="46" borderId="26" xfId="0" applyNumberFormat="1" applyFont="1" applyFill="1" applyBorder="1" applyAlignment="1">
      <alignment/>
    </xf>
    <xf numFmtId="172" fontId="7" fillId="46" borderId="80" xfId="0" applyNumberFormat="1" applyFont="1" applyFill="1" applyBorder="1" applyAlignment="1">
      <alignment/>
    </xf>
    <xf numFmtId="172" fontId="7" fillId="46" borderId="31" xfId="0" applyNumberFormat="1" applyFont="1" applyFill="1" applyBorder="1" applyAlignment="1">
      <alignment/>
    </xf>
    <xf numFmtId="172" fontId="7" fillId="46" borderId="29" xfId="0" applyNumberFormat="1" applyFont="1" applyFill="1" applyBorder="1" applyAlignment="1">
      <alignment/>
    </xf>
    <xf numFmtId="172" fontId="7" fillId="46" borderId="30" xfId="0" applyNumberFormat="1" applyFont="1" applyFill="1" applyBorder="1" applyAlignment="1">
      <alignment/>
    </xf>
    <xf numFmtId="172" fontId="7" fillId="46" borderId="18" xfId="0" applyNumberFormat="1" applyFont="1" applyFill="1" applyBorder="1" applyAlignment="1">
      <alignment/>
    </xf>
    <xf numFmtId="172" fontId="3" fillId="47" borderId="77" xfId="0" applyNumberFormat="1" applyFont="1" applyFill="1" applyBorder="1" applyAlignment="1">
      <alignment horizontal="left"/>
    </xf>
    <xf numFmtId="172" fontId="3" fillId="47" borderId="81" xfId="0" applyNumberFormat="1" applyFont="1" applyFill="1" applyBorder="1" applyAlignment="1">
      <alignment horizontal="center"/>
    </xf>
    <xf numFmtId="172" fontId="3" fillId="47" borderId="82" xfId="0" applyNumberFormat="1" applyFont="1" applyFill="1" applyBorder="1" applyAlignment="1">
      <alignment horizontal="center"/>
    </xf>
    <xf numFmtId="0" fontId="3" fillId="48" borderId="83" xfId="0" applyFont="1" applyFill="1" applyBorder="1" applyAlignment="1">
      <alignment horizontal="center"/>
    </xf>
    <xf numFmtId="172" fontId="3" fillId="47" borderId="84" xfId="0" applyNumberFormat="1" applyFont="1" applyFill="1" applyBorder="1" applyAlignment="1">
      <alignment horizontal="center"/>
    </xf>
    <xf numFmtId="172" fontId="3" fillId="47" borderId="85" xfId="0" applyNumberFormat="1" applyFont="1" applyFill="1" applyBorder="1" applyAlignment="1">
      <alignment horizontal="center"/>
    </xf>
    <xf numFmtId="4" fontId="3" fillId="47" borderId="86" xfId="0" applyNumberFormat="1" applyFont="1" applyFill="1" applyBorder="1" applyAlignment="1">
      <alignment horizontal="center"/>
    </xf>
    <xf numFmtId="172" fontId="3" fillId="47" borderId="87" xfId="0" applyNumberFormat="1" applyFont="1" applyFill="1" applyBorder="1" applyAlignment="1">
      <alignment/>
    </xf>
    <xf numFmtId="4" fontId="3" fillId="47" borderId="88" xfId="0" applyNumberFormat="1" applyFont="1" applyFill="1" applyBorder="1" applyAlignment="1">
      <alignment/>
    </xf>
    <xf numFmtId="4" fontId="3" fillId="47" borderId="89" xfId="0" applyNumberFormat="1" applyFont="1" applyFill="1" applyBorder="1" applyAlignment="1">
      <alignment/>
    </xf>
    <xf numFmtId="4" fontId="0" fillId="47" borderId="90" xfId="0" applyNumberFormat="1" applyFont="1" applyFill="1" applyBorder="1" applyAlignment="1">
      <alignment/>
    </xf>
    <xf numFmtId="172" fontId="3" fillId="47" borderId="70" xfId="0" applyNumberFormat="1" applyFont="1" applyFill="1" applyBorder="1" applyAlignment="1">
      <alignment/>
    </xf>
    <xf numFmtId="172" fontId="3" fillId="47" borderId="91" xfId="0" applyNumberFormat="1" applyFont="1" applyFill="1" applyBorder="1" applyAlignment="1">
      <alignment/>
    </xf>
    <xf numFmtId="172" fontId="3" fillId="47" borderId="92" xfId="0" applyNumberFormat="1" applyFont="1" applyFill="1" applyBorder="1" applyAlignment="1">
      <alignment/>
    </xf>
    <xf numFmtId="172" fontId="3" fillId="47" borderId="93" xfId="0" applyNumberFormat="1" applyFont="1" applyFill="1" applyBorder="1" applyAlignment="1">
      <alignment/>
    </xf>
    <xf numFmtId="172" fontId="3" fillId="47" borderId="94" xfId="0" applyNumberFormat="1" applyFont="1" applyFill="1" applyBorder="1" applyAlignment="1">
      <alignment/>
    </xf>
    <xf numFmtId="172" fontId="3" fillId="47" borderId="95" xfId="0" applyNumberFormat="1" applyFont="1" applyFill="1" applyBorder="1" applyAlignment="1">
      <alignment/>
    </xf>
    <xf numFmtId="172" fontId="3" fillId="47" borderId="96" xfId="0" applyNumberFormat="1" applyFont="1" applyFill="1" applyBorder="1" applyAlignment="1">
      <alignment/>
    </xf>
    <xf numFmtId="4" fontId="3" fillId="47" borderId="73" xfId="0" applyNumberFormat="1" applyFont="1" applyFill="1" applyBorder="1" applyAlignment="1">
      <alignment/>
    </xf>
    <xf numFmtId="172" fontId="18" fillId="0" borderId="0" xfId="0" applyNumberFormat="1" applyFont="1" applyBorder="1" applyAlignment="1">
      <alignment/>
    </xf>
    <xf numFmtId="172" fontId="3" fillId="47" borderId="97" xfId="0" applyNumberFormat="1" applyFont="1" applyFill="1" applyBorder="1" applyAlignment="1">
      <alignment/>
    </xf>
    <xf numFmtId="173" fontId="3" fillId="47" borderId="98" xfId="0" applyNumberFormat="1" applyFont="1" applyFill="1" applyBorder="1" applyAlignment="1">
      <alignment/>
    </xf>
    <xf numFmtId="173" fontId="3" fillId="47" borderId="69" xfId="0" applyNumberFormat="1" applyFont="1" applyFill="1" applyBorder="1" applyAlignment="1">
      <alignment/>
    </xf>
    <xf numFmtId="173" fontId="3" fillId="47" borderId="68" xfId="0" applyNumberFormat="1" applyFont="1" applyFill="1" applyBorder="1" applyAlignment="1">
      <alignment/>
    </xf>
    <xf numFmtId="173" fontId="3" fillId="47" borderId="99" xfId="0" applyNumberFormat="1" applyFont="1" applyFill="1" applyBorder="1" applyAlignment="1">
      <alignment/>
    </xf>
    <xf numFmtId="173" fontId="3" fillId="47" borderId="100" xfId="0" applyNumberFormat="1" applyFont="1" applyFill="1" applyBorder="1" applyAlignment="1">
      <alignment/>
    </xf>
    <xf numFmtId="173" fontId="2" fillId="37" borderId="38" xfId="0" applyNumberFormat="1" applyFont="1" applyFill="1" applyBorder="1" applyAlignment="1">
      <alignment/>
    </xf>
    <xf numFmtId="173" fontId="2" fillId="37" borderId="19" xfId="0" applyNumberFormat="1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3" fontId="2" fillId="36" borderId="40" xfId="0" applyNumberFormat="1" applyFont="1" applyFill="1" applyBorder="1" applyAlignment="1">
      <alignment/>
    </xf>
    <xf numFmtId="173" fontId="2" fillId="36" borderId="44" xfId="0" applyNumberFormat="1" applyFont="1" applyFill="1" applyBorder="1" applyAlignment="1">
      <alignment/>
    </xf>
    <xf numFmtId="173" fontId="2" fillId="36" borderId="45" xfId="0" applyNumberFormat="1" applyFont="1" applyFill="1" applyBorder="1" applyAlignment="1">
      <alignment/>
    </xf>
    <xf numFmtId="173" fontId="2" fillId="36" borderId="38" xfId="0" applyNumberFormat="1" applyFont="1" applyFill="1" applyBorder="1" applyAlignment="1">
      <alignment/>
    </xf>
    <xf numFmtId="173" fontId="2" fillId="36" borderId="19" xfId="0" applyNumberFormat="1" applyFont="1" applyFill="1" applyBorder="1" applyAlignment="1">
      <alignment/>
    </xf>
    <xf numFmtId="172" fontId="2" fillId="33" borderId="38" xfId="0" applyNumberFormat="1" applyFont="1" applyFill="1" applyBorder="1" applyAlignment="1">
      <alignment/>
    </xf>
    <xf numFmtId="172" fontId="2" fillId="37" borderId="22" xfId="0" applyNumberFormat="1" applyFont="1" applyFill="1" applyBorder="1" applyAlignment="1">
      <alignment horizontal="center"/>
    </xf>
    <xf numFmtId="172" fontId="2" fillId="37" borderId="101" xfId="0" applyNumberFormat="1" applyFont="1" applyFill="1" applyBorder="1" applyAlignment="1">
      <alignment/>
    </xf>
    <xf numFmtId="4" fontId="2" fillId="37" borderId="102" xfId="0" applyNumberFormat="1" applyFont="1" applyFill="1" applyBorder="1" applyAlignment="1">
      <alignment/>
    </xf>
    <xf numFmtId="172" fontId="2" fillId="37" borderId="103" xfId="0" applyNumberFormat="1" applyFont="1" applyFill="1" applyBorder="1" applyAlignment="1">
      <alignment horizontal="center"/>
    </xf>
    <xf numFmtId="172" fontId="2" fillId="37" borderId="104" xfId="0" applyNumberFormat="1" applyFont="1" applyFill="1" applyBorder="1" applyAlignment="1">
      <alignment/>
    </xf>
    <xf numFmtId="173" fontId="2" fillId="37" borderId="105" xfId="0" applyNumberFormat="1" applyFont="1" applyFill="1" applyBorder="1" applyAlignment="1">
      <alignment/>
    </xf>
    <xf numFmtId="172" fontId="2" fillId="41" borderId="106" xfId="0" applyNumberFormat="1" applyFont="1" applyFill="1" applyBorder="1" applyAlignment="1">
      <alignment horizontal="center"/>
    </xf>
    <xf numFmtId="172" fontId="2" fillId="41" borderId="103" xfId="0" applyNumberFormat="1" applyFont="1" applyFill="1" applyBorder="1" applyAlignment="1">
      <alignment horizontal="center"/>
    </xf>
    <xf numFmtId="172" fontId="2" fillId="41" borderId="107" xfId="0" applyNumberFormat="1" applyFont="1" applyFill="1" applyBorder="1" applyAlignment="1">
      <alignment horizontal="left"/>
    </xf>
    <xf numFmtId="172" fontId="2" fillId="41" borderId="38" xfId="0" applyNumberFormat="1" applyFont="1" applyFill="1" applyBorder="1" applyAlignment="1">
      <alignment/>
    </xf>
    <xf numFmtId="172" fontId="2" fillId="41" borderId="1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20" fillId="0" borderId="0" xfId="0" applyNumberFormat="1" applyFont="1" applyBorder="1" applyAlignment="1">
      <alignment/>
    </xf>
    <xf numFmtId="172" fontId="2" fillId="36" borderId="108" xfId="0" applyNumberFormat="1" applyFont="1" applyFill="1" applyBorder="1" applyAlignment="1">
      <alignment horizontal="center"/>
    </xf>
    <xf numFmtId="172" fontId="3" fillId="47" borderId="109" xfId="0" applyNumberFormat="1" applyFont="1" applyFill="1" applyBorder="1" applyAlignment="1">
      <alignment/>
    </xf>
    <xf numFmtId="172" fontId="3" fillId="47" borderId="110" xfId="0" applyNumberFormat="1" applyFont="1" applyFill="1" applyBorder="1" applyAlignment="1">
      <alignment/>
    </xf>
    <xf numFmtId="172" fontId="2" fillId="34" borderId="87" xfId="0" applyNumberFormat="1" applyFont="1" applyFill="1" applyBorder="1" applyAlignment="1">
      <alignment/>
    </xf>
    <xf numFmtId="4" fontId="2" fillId="34" borderId="88" xfId="0" applyNumberFormat="1" applyFont="1" applyFill="1" applyBorder="1" applyAlignment="1">
      <alignment/>
    </xf>
    <xf numFmtId="4" fontId="2" fillId="34" borderId="89" xfId="0" applyNumberFormat="1" applyFont="1" applyFill="1" applyBorder="1" applyAlignment="1">
      <alignment/>
    </xf>
    <xf numFmtId="4" fontId="2" fillId="34" borderId="90" xfId="0" applyNumberFormat="1" applyFont="1" applyFill="1" applyBorder="1" applyAlignment="1">
      <alignment/>
    </xf>
    <xf numFmtId="172" fontId="2" fillId="35" borderId="28" xfId="0" applyNumberFormat="1" applyFont="1" applyFill="1" applyBorder="1" applyAlignment="1">
      <alignment/>
    </xf>
    <xf numFmtId="172" fontId="7" fillId="35" borderId="29" xfId="0" applyNumberFormat="1" applyFont="1" applyFill="1" applyBorder="1" applyAlignment="1">
      <alignment/>
    </xf>
    <xf numFmtId="172" fontId="2" fillId="34" borderId="111" xfId="0" applyNumberFormat="1" applyFont="1" applyFill="1" applyBorder="1" applyAlignment="1">
      <alignment/>
    </xf>
    <xf numFmtId="172" fontId="2" fillId="34" borderId="94" xfId="0" applyNumberFormat="1" applyFont="1" applyFill="1" applyBorder="1" applyAlignment="1">
      <alignment/>
    </xf>
    <xf numFmtId="172" fontId="2" fillId="34" borderId="95" xfId="0" applyNumberFormat="1" applyFont="1" applyFill="1" applyBorder="1" applyAlignment="1">
      <alignment/>
    </xf>
    <xf numFmtId="172" fontId="2" fillId="34" borderId="112" xfId="0" applyNumberFormat="1" applyFont="1" applyFill="1" applyBorder="1" applyAlignment="1">
      <alignment/>
    </xf>
    <xf numFmtId="172" fontId="2" fillId="34" borderId="88" xfId="0" applyNumberFormat="1" applyFont="1" applyFill="1" applyBorder="1" applyAlignment="1">
      <alignment/>
    </xf>
    <xf numFmtId="4" fontId="2" fillId="34" borderId="113" xfId="0" applyNumberFormat="1" applyFont="1" applyFill="1" applyBorder="1" applyAlignment="1">
      <alignment/>
    </xf>
    <xf numFmtId="4" fontId="2" fillId="34" borderId="68" xfId="0" applyNumberFormat="1" applyFont="1" applyFill="1" applyBorder="1" applyAlignment="1">
      <alignment/>
    </xf>
    <xf numFmtId="4" fontId="2" fillId="34" borderId="99" xfId="0" applyNumberFormat="1" applyFont="1" applyFill="1" applyBorder="1" applyAlignment="1">
      <alignment/>
    </xf>
    <xf numFmtId="4" fontId="2" fillId="34" borderId="114" xfId="0" applyNumberFormat="1" applyFont="1" applyFill="1" applyBorder="1" applyAlignment="1">
      <alignment/>
    </xf>
    <xf numFmtId="172" fontId="2" fillId="34" borderId="68" xfId="0" applyNumberFormat="1" applyFont="1" applyFill="1" applyBorder="1" applyAlignment="1">
      <alignment/>
    </xf>
    <xf numFmtId="172" fontId="2" fillId="34" borderId="90" xfId="0" applyNumberFormat="1" applyFont="1" applyFill="1" applyBorder="1" applyAlignment="1">
      <alignment/>
    </xf>
    <xf numFmtId="172" fontId="7" fillId="49" borderId="55" xfId="0" applyNumberFormat="1" applyFont="1" applyFill="1" applyBorder="1" applyAlignment="1">
      <alignment/>
    </xf>
    <xf numFmtId="172" fontId="7" fillId="49" borderId="34" xfId="0" applyNumberFormat="1" applyFont="1" applyFill="1" applyBorder="1" applyAlignment="1">
      <alignment horizontal="right"/>
    </xf>
    <xf numFmtId="172" fontId="7" fillId="49" borderId="52" xfId="0" applyNumberFormat="1" applyFont="1" applyFill="1" applyBorder="1" applyAlignment="1">
      <alignment horizontal="right"/>
    </xf>
    <xf numFmtId="172" fontId="7" fillId="49" borderId="53" xfId="0" applyNumberFormat="1" applyFont="1" applyFill="1" applyBorder="1" applyAlignment="1">
      <alignment horizontal="right"/>
    </xf>
    <xf numFmtId="172" fontId="7" fillId="49" borderId="15" xfId="0" applyNumberFormat="1" applyFont="1" applyFill="1" applyBorder="1" applyAlignment="1">
      <alignment horizontal="right"/>
    </xf>
    <xf numFmtId="172" fontId="7" fillId="49" borderId="25" xfId="0" applyNumberFormat="1" applyFont="1" applyFill="1" applyBorder="1" applyAlignment="1">
      <alignment/>
    </xf>
    <xf numFmtId="172" fontId="7" fillId="49" borderId="16" xfId="0" applyNumberFormat="1" applyFont="1" applyFill="1" applyBorder="1" applyAlignment="1">
      <alignment horizontal="right"/>
    </xf>
    <xf numFmtId="172" fontId="7" fillId="49" borderId="26" xfId="0" applyNumberFormat="1" applyFont="1" applyFill="1" applyBorder="1" applyAlignment="1">
      <alignment horizontal="right"/>
    </xf>
    <xf numFmtId="172" fontId="7" fillId="49" borderId="23" xfId="0" applyNumberFormat="1" applyFont="1" applyFill="1" applyBorder="1" applyAlignment="1">
      <alignment horizontal="right"/>
    </xf>
    <xf numFmtId="172" fontId="7" fillId="49" borderId="17" xfId="0" applyNumberFormat="1" applyFont="1" applyFill="1" applyBorder="1" applyAlignment="1">
      <alignment horizontal="right"/>
    </xf>
    <xf numFmtId="172" fontId="0" fillId="49" borderId="23" xfId="0" applyNumberFormat="1" applyFont="1" applyFill="1" applyBorder="1" applyAlignment="1">
      <alignment horizontal="right"/>
    </xf>
    <xf numFmtId="172" fontId="0" fillId="49" borderId="0" xfId="0" applyNumberFormat="1" applyFont="1" applyFill="1" applyBorder="1" applyAlignment="1">
      <alignment horizontal="right"/>
    </xf>
    <xf numFmtId="172" fontId="0" fillId="49" borderId="17" xfId="0" applyNumberFormat="1" applyFont="1" applyFill="1" applyBorder="1" applyAlignment="1">
      <alignment horizontal="right"/>
    </xf>
    <xf numFmtId="172" fontId="7" fillId="49" borderId="0" xfId="0" applyNumberFormat="1" applyFont="1" applyFill="1" applyAlignment="1">
      <alignment horizontal="right"/>
    </xf>
    <xf numFmtId="172" fontId="7" fillId="49" borderId="24" xfId="0" applyNumberFormat="1" applyFont="1" applyFill="1" applyBorder="1" applyAlignment="1">
      <alignment horizontal="right"/>
    </xf>
    <xf numFmtId="172" fontId="7" fillId="49" borderId="46" xfId="0" applyNumberFormat="1" applyFont="1" applyFill="1" applyBorder="1" applyAlignment="1">
      <alignment/>
    </xf>
    <xf numFmtId="172" fontId="7" fillId="49" borderId="40" xfId="0" applyNumberFormat="1" applyFont="1" applyFill="1" applyBorder="1" applyAlignment="1">
      <alignment horizontal="right"/>
    </xf>
    <xf numFmtId="172" fontId="7" fillId="49" borderId="44" xfId="0" applyNumberFormat="1" applyFont="1" applyFill="1" applyBorder="1" applyAlignment="1">
      <alignment horizontal="right"/>
    </xf>
    <xf numFmtId="172" fontId="7" fillId="49" borderId="38" xfId="0" applyNumberFormat="1" applyFont="1" applyFill="1" applyBorder="1" applyAlignment="1">
      <alignment horizontal="right"/>
    </xf>
    <xf numFmtId="172" fontId="7" fillId="49" borderId="19" xfId="0" applyNumberFormat="1" applyFont="1" applyFill="1" applyBorder="1" applyAlignment="1">
      <alignment horizontal="right"/>
    </xf>
    <xf numFmtId="172" fontId="7" fillId="50" borderId="55" xfId="0" applyNumberFormat="1" applyFont="1" applyFill="1" applyBorder="1" applyAlignment="1">
      <alignment/>
    </xf>
    <xf numFmtId="172" fontId="7" fillId="50" borderId="78" xfId="0" applyNumberFormat="1" applyFont="1" applyFill="1" applyBorder="1" applyAlignment="1">
      <alignment/>
    </xf>
    <xf numFmtId="172" fontId="7" fillId="50" borderId="20" xfId="0" applyNumberFormat="1" applyFont="1" applyFill="1" applyBorder="1" applyAlignment="1">
      <alignment/>
    </xf>
    <xf numFmtId="172" fontId="7" fillId="50" borderId="72" xfId="0" applyNumberFormat="1" applyFont="1" applyFill="1" applyBorder="1" applyAlignment="1">
      <alignment/>
    </xf>
    <xf numFmtId="172" fontId="7" fillId="50" borderId="53" xfId="0" applyNumberFormat="1" applyFont="1" applyFill="1" applyBorder="1" applyAlignment="1">
      <alignment/>
    </xf>
    <xf numFmtId="172" fontId="7" fillId="50" borderId="54" xfId="0" applyNumberFormat="1" applyFont="1" applyFill="1" applyBorder="1" applyAlignment="1">
      <alignment/>
    </xf>
    <xf numFmtId="172" fontId="7" fillId="50" borderId="115" xfId="0" applyNumberFormat="1" applyFont="1" applyFill="1" applyBorder="1" applyAlignment="1">
      <alignment/>
    </xf>
    <xf numFmtId="172" fontId="7" fillId="50" borderId="17" xfId="0" applyNumberFormat="1" applyFont="1" applyFill="1" applyBorder="1" applyAlignment="1">
      <alignment/>
    </xf>
    <xf numFmtId="172" fontId="7" fillId="50" borderId="23" xfId="0" applyNumberFormat="1" applyFont="1" applyFill="1" applyBorder="1" applyAlignment="1">
      <alignment/>
    </xf>
    <xf numFmtId="172" fontId="7" fillId="51" borderId="48" xfId="0" applyNumberFormat="1" applyFont="1" applyFill="1" applyBorder="1" applyAlignment="1">
      <alignment/>
    </xf>
    <xf numFmtId="172" fontId="7" fillId="51" borderId="16" xfId="0" applyNumberFormat="1" applyFont="1" applyFill="1" applyBorder="1" applyAlignment="1">
      <alignment/>
    </xf>
    <xf numFmtId="172" fontId="7" fillId="51" borderId="26" xfId="0" applyNumberFormat="1" applyFont="1" applyFill="1" applyBorder="1" applyAlignment="1">
      <alignment/>
    </xf>
    <xf numFmtId="172" fontId="7" fillId="51" borderId="57" xfId="0" applyNumberFormat="1" applyFont="1" applyFill="1" applyBorder="1" applyAlignment="1">
      <alignment/>
    </xf>
    <xf numFmtId="172" fontId="7" fillId="51" borderId="24" xfId="0" applyNumberFormat="1" applyFont="1" applyFill="1" applyBorder="1" applyAlignment="1">
      <alignment/>
    </xf>
    <xf numFmtId="172" fontId="7" fillId="51" borderId="23" xfId="0" applyNumberFormat="1" applyFont="1" applyFill="1" applyBorder="1" applyAlignment="1">
      <alignment/>
    </xf>
    <xf numFmtId="172" fontId="7" fillId="51" borderId="17" xfId="0" applyNumberFormat="1" applyFont="1" applyFill="1" applyBorder="1" applyAlignment="1">
      <alignment/>
    </xf>
    <xf numFmtId="172" fontId="7" fillId="50" borderId="25" xfId="0" applyNumberFormat="1" applyFont="1" applyFill="1" applyBorder="1" applyAlignment="1">
      <alignment/>
    </xf>
    <xf numFmtId="172" fontId="7" fillId="50" borderId="24" xfId="0" applyNumberFormat="1" applyFont="1" applyFill="1" applyBorder="1" applyAlignment="1">
      <alignment/>
    </xf>
    <xf numFmtId="172" fontId="7" fillId="50" borderId="48" xfId="0" applyNumberFormat="1" applyFont="1" applyFill="1" applyBorder="1" applyAlignment="1">
      <alignment/>
    </xf>
    <xf numFmtId="172" fontId="7" fillId="50" borderId="23" xfId="0" applyNumberFormat="1" applyFont="1" applyFill="1" applyBorder="1" applyAlignment="1">
      <alignment/>
    </xf>
    <xf numFmtId="172" fontId="7" fillId="50" borderId="16" xfId="0" applyNumberFormat="1" applyFont="1" applyFill="1" applyBorder="1" applyAlignment="1">
      <alignment/>
    </xf>
    <xf numFmtId="172" fontId="7" fillId="51" borderId="116" xfId="0" applyNumberFormat="1" applyFont="1" applyFill="1" applyBorder="1" applyAlignment="1">
      <alignment/>
    </xf>
    <xf numFmtId="172" fontId="7" fillId="51" borderId="117" xfId="0" applyNumberFormat="1" applyFont="1" applyFill="1" applyBorder="1" applyAlignment="1">
      <alignment/>
    </xf>
    <xf numFmtId="172" fontId="7" fillId="50" borderId="24" xfId="0" applyNumberFormat="1" applyFont="1" applyFill="1" applyBorder="1" applyAlignment="1">
      <alignment horizontal="right"/>
    </xf>
    <xf numFmtId="172" fontId="7" fillId="50" borderId="58" xfId="0" applyNumberFormat="1" applyFont="1" applyFill="1" applyBorder="1" applyAlignment="1">
      <alignment/>
    </xf>
    <xf numFmtId="172" fontId="7" fillId="50" borderId="30" xfId="0" applyNumberFormat="1" applyFont="1" applyFill="1" applyBorder="1" applyAlignment="1">
      <alignment/>
    </xf>
    <xf numFmtId="172" fontId="7" fillId="50" borderId="29" xfId="0" applyNumberFormat="1" applyFont="1" applyFill="1" applyBorder="1" applyAlignment="1">
      <alignment/>
    </xf>
    <xf numFmtId="172" fontId="7" fillId="50" borderId="31" xfId="0" applyNumberFormat="1" applyFont="1" applyFill="1" applyBorder="1" applyAlignment="1">
      <alignment/>
    </xf>
    <xf numFmtId="172" fontId="0" fillId="50" borderId="26" xfId="0" applyNumberFormat="1" applyFont="1" applyFill="1" applyBorder="1" applyAlignment="1">
      <alignment/>
    </xf>
    <xf numFmtId="172" fontId="0" fillId="50" borderId="0" xfId="0" applyNumberFormat="1" applyFont="1" applyFill="1" applyAlignment="1">
      <alignment/>
    </xf>
    <xf numFmtId="172" fontId="0" fillId="50" borderId="118" xfId="0" applyNumberFormat="1" applyFill="1" applyBorder="1" applyAlignment="1">
      <alignment/>
    </xf>
    <xf numFmtId="172" fontId="7" fillId="50" borderId="117" xfId="0" applyNumberFormat="1" applyFont="1" applyFill="1" applyBorder="1" applyAlignment="1">
      <alignment/>
    </xf>
    <xf numFmtId="172" fontId="7" fillId="50" borderId="119" xfId="0" applyNumberFormat="1" applyFont="1" applyFill="1" applyBorder="1" applyAlignment="1">
      <alignment/>
    </xf>
    <xf numFmtId="172" fontId="7" fillId="50" borderId="46" xfId="0" applyNumberFormat="1" applyFont="1" applyFill="1" applyBorder="1" applyAlignment="1">
      <alignment/>
    </xf>
    <xf numFmtId="172" fontId="7" fillId="50" borderId="39" xfId="0" applyNumberFormat="1" applyFont="1" applyFill="1" applyBorder="1" applyAlignment="1">
      <alignment/>
    </xf>
    <xf numFmtId="172" fontId="7" fillId="50" borderId="38" xfId="0" applyNumberFormat="1" applyFont="1" applyFill="1" applyBorder="1" applyAlignment="1">
      <alignment/>
    </xf>
    <xf numFmtId="172" fontId="2" fillId="52" borderId="120" xfId="0" applyNumberFormat="1" applyFont="1" applyFill="1" applyBorder="1" applyAlignment="1">
      <alignment horizontal="center"/>
    </xf>
    <xf numFmtId="172" fontId="2" fillId="52" borderId="121" xfId="0" applyNumberFormat="1" applyFont="1" applyFill="1" applyBorder="1" applyAlignment="1">
      <alignment horizontal="center"/>
    </xf>
    <xf numFmtId="172" fontId="2" fillId="52" borderId="122" xfId="0" applyNumberFormat="1" applyFont="1" applyFill="1" applyBorder="1" applyAlignment="1">
      <alignment horizontal="center"/>
    </xf>
    <xf numFmtId="172" fontId="2" fillId="52" borderId="123" xfId="0" applyNumberFormat="1" applyFont="1" applyFill="1" applyBorder="1" applyAlignment="1">
      <alignment horizontal="center"/>
    </xf>
    <xf numFmtId="172" fontId="2" fillId="52" borderId="124" xfId="0" applyNumberFormat="1" applyFont="1" applyFill="1" applyBorder="1" applyAlignment="1">
      <alignment horizontal="center"/>
    </xf>
    <xf numFmtId="172" fontId="2" fillId="52" borderId="125" xfId="0" applyNumberFormat="1" applyFont="1" applyFill="1" applyBorder="1" applyAlignment="1">
      <alignment horizontal="center"/>
    </xf>
    <xf numFmtId="172" fontId="7" fillId="53" borderId="55" xfId="0" applyNumberFormat="1" applyFont="1" applyFill="1" applyBorder="1" applyAlignment="1">
      <alignment/>
    </xf>
    <xf numFmtId="172" fontId="7" fillId="53" borderId="34" xfId="0" applyNumberFormat="1" applyFont="1" applyFill="1" applyBorder="1" applyAlignment="1">
      <alignment/>
    </xf>
    <xf numFmtId="172" fontId="7" fillId="53" borderId="52" xfId="0" applyNumberFormat="1" applyFont="1" applyFill="1" applyBorder="1" applyAlignment="1">
      <alignment/>
    </xf>
    <xf numFmtId="172" fontId="7" fillId="53" borderId="53" xfId="0" applyNumberFormat="1" applyFont="1" applyFill="1" applyBorder="1" applyAlignment="1">
      <alignment/>
    </xf>
    <xf numFmtId="172" fontId="7" fillId="53" borderId="54" xfId="0" applyNumberFormat="1" applyFont="1" applyFill="1" applyBorder="1" applyAlignment="1">
      <alignment/>
    </xf>
    <xf numFmtId="172" fontId="7" fillId="53" borderId="15" xfId="0" applyNumberFormat="1" applyFont="1" applyFill="1" applyBorder="1" applyAlignment="1">
      <alignment/>
    </xf>
    <xf numFmtId="172" fontId="7" fillId="53" borderId="23" xfId="0" applyNumberFormat="1" applyFont="1" applyFill="1" applyBorder="1" applyAlignment="1">
      <alignment/>
    </xf>
    <xf numFmtId="172" fontId="7" fillId="53" borderId="24" xfId="0" applyNumberFormat="1" applyFont="1" applyFill="1" applyBorder="1" applyAlignment="1">
      <alignment/>
    </xf>
    <xf numFmtId="172" fontId="7" fillId="53" borderId="25" xfId="0" applyNumberFormat="1" applyFont="1" applyFill="1" applyBorder="1" applyAlignment="1">
      <alignment/>
    </xf>
    <xf numFmtId="172" fontId="7" fillId="53" borderId="16" xfId="0" applyNumberFormat="1" applyFont="1" applyFill="1" applyBorder="1" applyAlignment="1">
      <alignment/>
    </xf>
    <xf numFmtId="172" fontId="7" fillId="53" borderId="26" xfId="0" applyNumberFormat="1" applyFont="1" applyFill="1" applyBorder="1" applyAlignment="1">
      <alignment/>
    </xf>
    <xf numFmtId="172" fontId="7" fillId="53" borderId="17" xfId="0" applyNumberFormat="1" applyFont="1" applyFill="1" applyBorder="1" applyAlignment="1">
      <alignment/>
    </xf>
    <xf numFmtId="172" fontId="7" fillId="53" borderId="31" xfId="0" applyNumberFormat="1" applyFont="1" applyFill="1" applyBorder="1" applyAlignment="1">
      <alignment/>
    </xf>
    <xf numFmtId="172" fontId="7" fillId="53" borderId="28" xfId="0" applyNumberFormat="1" applyFont="1" applyFill="1" applyBorder="1" applyAlignment="1">
      <alignment/>
    </xf>
    <xf numFmtId="172" fontId="7" fillId="53" borderId="33" xfId="0" applyNumberFormat="1" applyFont="1" applyFill="1" applyBorder="1" applyAlignment="1">
      <alignment/>
    </xf>
    <xf numFmtId="172" fontId="7" fillId="53" borderId="29" xfId="0" applyNumberFormat="1" applyFont="1" applyFill="1" applyBorder="1" applyAlignment="1">
      <alignment/>
    </xf>
    <xf numFmtId="172" fontId="7" fillId="53" borderId="18" xfId="0" applyNumberFormat="1" applyFont="1" applyFill="1" applyBorder="1" applyAlignment="1">
      <alignment/>
    </xf>
    <xf numFmtId="172" fontId="7" fillId="53" borderId="126" xfId="0" applyNumberFormat="1" applyFont="1" applyFill="1" applyBorder="1" applyAlignment="1">
      <alignment/>
    </xf>
    <xf numFmtId="172" fontId="7" fillId="53" borderId="127" xfId="0" applyNumberFormat="1" applyFont="1" applyFill="1" applyBorder="1" applyAlignment="1">
      <alignment/>
    </xf>
    <xf numFmtId="172" fontId="7" fillId="53" borderId="128" xfId="0" applyNumberFormat="1" applyFont="1" applyFill="1" applyBorder="1" applyAlignment="1">
      <alignment/>
    </xf>
    <xf numFmtId="172" fontId="7" fillId="53" borderId="129" xfId="0" applyNumberFormat="1" applyFont="1" applyFill="1" applyBorder="1" applyAlignment="1">
      <alignment/>
    </xf>
    <xf numFmtId="172" fontId="7" fillId="53" borderId="130" xfId="0" applyNumberFormat="1" applyFont="1" applyFill="1" applyBorder="1" applyAlignment="1">
      <alignment/>
    </xf>
    <xf numFmtId="172" fontId="7" fillId="53" borderId="131" xfId="0" applyNumberFormat="1" applyFont="1" applyFill="1" applyBorder="1" applyAlignment="1">
      <alignment/>
    </xf>
    <xf numFmtId="172" fontId="7" fillId="54" borderId="55" xfId="0" applyNumberFormat="1" applyFont="1" applyFill="1" applyBorder="1" applyAlignment="1">
      <alignment/>
    </xf>
    <xf numFmtId="172" fontId="7" fillId="54" borderId="20" xfId="0" applyNumberFormat="1" applyFont="1" applyFill="1" applyBorder="1" applyAlignment="1">
      <alignment/>
    </xf>
    <xf numFmtId="172" fontId="7" fillId="54" borderId="56" xfId="0" applyNumberFormat="1" applyFont="1" applyFill="1" applyBorder="1" applyAlignment="1">
      <alignment/>
    </xf>
    <xf numFmtId="172" fontId="7" fillId="54" borderId="36" xfId="0" applyNumberFormat="1" applyFont="1" applyFill="1" applyBorder="1" applyAlignment="1">
      <alignment/>
    </xf>
    <xf numFmtId="172" fontId="7" fillId="54" borderId="53" xfId="0" applyNumberFormat="1" applyFont="1" applyFill="1" applyBorder="1" applyAlignment="1">
      <alignment/>
    </xf>
    <xf numFmtId="172" fontId="7" fillId="54" borderId="54" xfId="0" applyNumberFormat="1" applyFont="1" applyFill="1" applyBorder="1" applyAlignment="1">
      <alignment/>
    </xf>
    <xf numFmtId="172" fontId="7" fillId="54" borderId="25" xfId="0" applyNumberFormat="1" applyFont="1" applyFill="1" applyBorder="1" applyAlignment="1">
      <alignment/>
    </xf>
    <xf numFmtId="172" fontId="7" fillId="54" borderId="23" xfId="0" applyNumberFormat="1" applyFont="1" applyFill="1" applyBorder="1" applyAlignment="1">
      <alignment/>
    </xf>
    <xf numFmtId="172" fontId="7" fillId="54" borderId="57" xfId="0" applyNumberFormat="1" applyFont="1" applyFill="1" applyBorder="1" applyAlignment="1">
      <alignment/>
    </xf>
    <xf numFmtId="172" fontId="7" fillId="54" borderId="16" xfId="0" applyNumberFormat="1" applyFont="1" applyFill="1" applyBorder="1" applyAlignment="1">
      <alignment/>
    </xf>
    <xf numFmtId="172" fontId="7" fillId="54" borderId="24" xfId="0" applyNumberFormat="1" applyFont="1" applyFill="1" applyBorder="1" applyAlignment="1">
      <alignment/>
    </xf>
    <xf numFmtId="172" fontId="2" fillId="54" borderId="24" xfId="0" applyNumberFormat="1" applyFont="1" applyFill="1" applyBorder="1" applyAlignment="1">
      <alignment/>
    </xf>
    <xf numFmtId="172" fontId="7" fillId="54" borderId="17" xfId="0" applyNumberFormat="1" applyFont="1" applyFill="1" applyBorder="1" applyAlignment="1">
      <alignment/>
    </xf>
    <xf numFmtId="172" fontId="7" fillId="54" borderId="31" xfId="0" applyNumberFormat="1" applyFont="1" applyFill="1" applyBorder="1" applyAlignment="1">
      <alignment/>
    </xf>
    <xf numFmtId="172" fontId="7" fillId="54" borderId="29" xfId="0" applyNumberFormat="1" applyFont="1" applyFill="1" applyBorder="1" applyAlignment="1">
      <alignment/>
    </xf>
    <xf numFmtId="172" fontId="7" fillId="54" borderId="58" xfId="0" applyNumberFormat="1" applyFont="1" applyFill="1" applyBorder="1" applyAlignment="1">
      <alignment/>
    </xf>
    <xf numFmtId="172" fontId="7" fillId="54" borderId="28" xfId="0" applyNumberFormat="1" applyFont="1" applyFill="1" applyBorder="1" applyAlignment="1">
      <alignment/>
    </xf>
    <xf numFmtId="172" fontId="7" fillId="54" borderId="18" xfId="0" applyNumberFormat="1" applyFont="1" applyFill="1" applyBorder="1" applyAlignment="1">
      <alignment/>
    </xf>
    <xf numFmtId="172" fontId="7" fillId="54" borderId="132" xfId="0" applyNumberFormat="1" applyFont="1" applyFill="1" applyBorder="1" applyAlignment="1">
      <alignment/>
    </xf>
    <xf numFmtId="172" fontId="7" fillId="54" borderId="133" xfId="0" applyNumberFormat="1" applyFont="1" applyFill="1" applyBorder="1" applyAlignment="1">
      <alignment/>
    </xf>
    <xf numFmtId="172" fontId="7" fillId="54" borderId="134" xfId="0" applyNumberFormat="1" applyFont="1" applyFill="1" applyBorder="1" applyAlignment="1">
      <alignment/>
    </xf>
    <xf numFmtId="172" fontId="7" fillId="54" borderId="135" xfId="0" applyNumberFormat="1" applyFont="1" applyFill="1" applyBorder="1" applyAlignment="1">
      <alignment/>
    </xf>
    <xf numFmtId="172" fontId="7" fillId="54" borderId="136" xfId="0" applyNumberFormat="1" applyFont="1" applyFill="1" applyBorder="1" applyAlignment="1">
      <alignment/>
    </xf>
    <xf numFmtId="172" fontId="2" fillId="55" borderId="22" xfId="0" applyNumberFormat="1" applyFont="1" applyFill="1" applyBorder="1" applyAlignment="1">
      <alignment/>
    </xf>
    <xf numFmtId="172" fontId="2" fillId="55" borderId="10" xfId="0" applyNumberFormat="1" applyFont="1" applyFill="1" applyBorder="1" applyAlignment="1">
      <alignment horizontal="center"/>
    </xf>
    <xf numFmtId="172" fontId="2" fillId="55" borderId="11" xfId="0" applyNumberFormat="1" applyFont="1" applyFill="1" applyBorder="1" applyAlignment="1">
      <alignment horizontal="center"/>
    </xf>
    <xf numFmtId="172" fontId="2" fillId="55" borderId="12" xfId="0" applyNumberFormat="1" applyFont="1" applyFill="1" applyBorder="1" applyAlignment="1">
      <alignment horizontal="center"/>
    </xf>
    <xf numFmtId="172" fontId="2" fillId="55" borderId="13" xfId="0" applyNumberFormat="1" applyFont="1" applyFill="1" applyBorder="1" applyAlignment="1">
      <alignment horizontal="center"/>
    </xf>
    <xf numFmtId="173" fontId="2" fillId="55" borderId="13" xfId="0" applyNumberFormat="1" applyFont="1" applyFill="1" applyBorder="1" applyAlignment="1">
      <alignment horizontal="center"/>
    </xf>
    <xf numFmtId="173" fontId="2" fillId="55" borderId="10" xfId="0" applyNumberFormat="1" applyFont="1" applyFill="1" applyBorder="1" applyAlignment="1">
      <alignment/>
    </xf>
    <xf numFmtId="4" fontId="2" fillId="55" borderId="14" xfId="0" applyNumberFormat="1" applyFont="1" applyFill="1" applyBorder="1" applyAlignment="1">
      <alignment horizontal="center"/>
    </xf>
    <xf numFmtId="172" fontId="2" fillId="55" borderId="34" xfId="0" applyNumberFormat="1" applyFont="1" applyFill="1" applyBorder="1" applyAlignment="1">
      <alignment/>
    </xf>
    <xf numFmtId="4" fontId="2" fillId="55" borderId="15" xfId="0" applyNumberFormat="1" applyFont="1" applyFill="1" applyBorder="1" applyAlignment="1">
      <alignment/>
    </xf>
    <xf numFmtId="172" fontId="2" fillId="55" borderId="26" xfId="0" applyNumberFormat="1" applyFont="1" applyFill="1" applyBorder="1" applyAlignment="1">
      <alignment/>
    </xf>
    <xf numFmtId="4" fontId="2" fillId="55" borderId="17" xfId="0" applyNumberFormat="1" applyFont="1" applyFill="1" applyBorder="1" applyAlignment="1">
      <alignment/>
    </xf>
    <xf numFmtId="172" fontId="2" fillId="55" borderId="16" xfId="0" applyNumberFormat="1" applyFont="1" applyFill="1" applyBorder="1" applyAlignment="1">
      <alignment/>
    </xf>
    <xf numFmtId="4" fontId="2" fillId="55" borderId="18" xfId="0" applyNumberFormat="1" applyFont="1" applyFill="1" applyBorder="1" applyAlignment="1">
      <alignment/>
    </xf>
    <xf numFmtId="4" fontId="2" fillId="55" borderId="136" xfId="0" applyNumberFormat="1" applyFont="1" applyFill="1" applyBorder="1" applyAlignment="1">
      <alignment/>
    </xf>
    <xf numFmtId="172" fontId="2" fillId="55" borderId="28" xfId="0" applyNumberFormat="1" applyFont="1" applyFill="1" applyBorder="1" applyAlignment="1">
      <alignment/>
    </xf>
    <xf numFmtId="172" fontId="2" fillId="55" borderId="93" xfId="0" applyNumberFormat="1" applyFont="1" applyFill="1" applyBorder="1" applyAlignment="1">
      <alignment/>
    </xf>
    <xf numFmtId="4" fontId="2" fillId="55" borderId="88" xfId="0" applyNumberFormat="1" applyFont="1" applyFill="1" applyBorder="1" applyAlignment="1">
      <alignment/>
    </xf>
    <xf numFmtId="173" fontId="2" fillId="55" borderId="69" xfId="0" applyNumberFormat="1" applyFont="1" applyFill="1" applyBorder="1" applyAlignment="1">
      <alignment/>
    </xf>
    <xf numFmtId="2" fontId="6" fillId="55" borderId="90" xfId="0" applyNumberFormat="1" applyFont="1" applyFill="1" applyBorder="1" applyAlignment="1">
      <alignment/>
    </xf>
    <xf numFmtId="172" fontId="2" fillId="55" borderId="137" xfId="0" applyNumberFormat="1" applyFont="1" applyFill="1" applyBorder="1" applyAlignment="1">
      <alignment/>
    </xf>
    <xf numFmtId="172" fontId="2" fillId="55" borderId="43" xfId="0" applyNumberFormat="1" applyFont="1" applyFill="1" applyBorder="1" applyAlignment="1">
      <alignment/>
    </xf>
    <xf numFmtId="172" fontId="2" fillId="55" borderId="78" xfId="0" applyNumberFormat="1" applyFont="1" applyFill="1" applyBorder="1" applyAlignment="1">
      <alignment/>
    </xf>
    <xf numFmtId="172" fontId="2" fillId="55" borderId="20" xfId="0" applyNumberFormat="1" applyFont="1" applyFill="1" applyBorder="1" applyAlignment="1">
      <alignment/>
    </xf>
    <xf numFmtId="172" fontId="2" fillId="55" borderId="92" xfId="0" applyNumberFormat="1" applyFont="1" applyFill="1" applyBorder="1" applyAlignment="1">
      <alignment/>
    </xf>
    <xf numFmtId="172" fontId="2" fillId="55" borderId="96" xfId="0" applyNumberFormat="1" applyFont="1" applyFill="1" applyBorder="1" applyAlignment="1">
      <alignment/>
    </xf>
    <xf numFmtId="2" fontId="2" fillId="55" borderId="138" xfId="0" applyNumberFormat="1" applyFont="1" applyFill="1" applyBorder="1" applyAlignment="1">
      <alignment/>
    </xf>
    <xf numFmtId="2" fontId="2" fillId="55" borderId="45" xfId="0" applyNumberFormat="1" applyFont="1" applyFill="1" applyBorder="1" applyAlignment="1">
      <alignment/>
    </xf>
    <xf numFmtId="2" fontId="2" fillId="55" borderId="39" xfId="0" applyNumberFormat="1" applyFont="1" applyFill="1" applyBorder="1" applyAlignment="1">
      <alignment/>
    </xf>
    <xf numFmtId="2" fontId="2" fillId="55" borderId="38" xfId="0" applyNumberFormat="1" applyFont="1" applyFill="1" applyBorder="1" applyAlignment="1">
      <alignment/>
    </xf>
    <xf numFmtId="173" fontId="2" fillId="55" borderId="98" xfId="0" applyNumberFormat="1" applyFont="1" applyFill="1" applyBorder="1" applyAlignment="1">
      <alignment/>
    </xf>
    <xf numFmtId="173" fontId="2" fillId="55" borderId="100" xfId="0" applyNumberFormat="1" applyFont="1" applyFill="1" applyBorder="1" applyAlignment="1">
      <alignment/>
    </xf>
    <xf numFmtId="172" fontId="3" fillId="56" borderId="34" xfId="0" applyNumberFormat="1" applyFont="1" applyFill="1" applyBorder="1" applyAlignment="1">
      <alignment/>
    </xf>
    <xf numFmtId="4" fontId="3" fillId="56" borderId="15" xfId="0" applyNumberFormat="1" applyFont="1" applyFill="1" applyBorder="1" applyAlignment="1">
      <alignment/>
    </xf>
    <xf numFmtId="172" fontId="3" fillId="56" borderId="16" xfId="0" applyNumberFormat="1" applyFont="1" applyFill="1" applyBorder="1" applyAlignment="1">
      <alignment/>
    </xf>
    <xf numFmtId="4" fontId="3" fillId="56" borderId="17" xfId="0" applyNumberFormat="1" applyFont="1" applyFill="1" applyBorder="1" applyAlignment="1">
      <alignment/>
    </xf>
    <xf numFmtId="172" fontId="3" fillId="56" borderId="28" xfId="0" applyNumberFormat="1" applyFont="1" applyFill="1" applyBorder="1" applyAlignment="1">
      <alignment/>
    </xf>
    <xf numFmtId="4" fontId="3" fillId="56" borderId="18" xfId="0" applyNumberFormat="1" applyFont="1" applyFill="1" applyBorder="1" applyAlignment="1">
      <alignment/>
    </xf>
    <xf numFmtId="172" fontId="2" fillId="57" borderId="22" xfId="0" applyNumberFormat="1" applyFont="1" applyFill="1" applyBorder="1" applyAlignment="1">
      <alignment horizontal="left"/>
    </xf>
    <xf numFmtId="172" fontId="2" fillId="57" borderId="10" xfId="0" applyNumberFormat="1" applyFont="1" applyFill="1" applyBorder="1" applyAlignment="1">
      <alignment horizontal="center"/>
    </xf>
    <xf numFmtId="172" fontId="2" fillId="57" borderId="11" xfId="0" applyNumberFormat="1" applyFont="1" applyFill="1" applyBorder="1" applyAlignment="1">
      <alignment horizontal="center"/>
    </xf>
    <xf numFmtId="172" fontId="2" fillId="57" borderId="12" xfId="0" applyNumberFormat="1" applyFont="1" applyFill="1" applyBorder="1" applyAlignment="1">
      <alignment horizontal="center"/>
    </xf>
    <xf numFmtId="172" fontId="2" fillId="57" borderId="13" xfId="0" applyNumberFormat="1" applyFont="1" applyFill="1" applyBorder="1" applyAlignment="1">
      <alignment horizontal="center"/>
    </xf>
    <xf numFmtId="172" fontId="2" fillId="57" borderId="22" xfId="0" applyNumberFormat="1" applyFont="1" applyFill="1" applyBorder="1" applyAlignment="1">
      <alignment horizontal="center"/>
    </xf>
    <xf numFmtId="4" fontId="2" fillId="57" borderId="14" xfId="0" applyNumberFormat="1" applyFont="1" applyFill="1" applyBorder="1" applyAlignment="1">
      <alignment horizontal="center"/>
    </xf>
    <xf numFmtId="172" fontId="2" fillId="57" borderId="36" xfId="0" applyNumberFormat="1" applyFont="1" applyFill="1" applyBorder="1" applyAlignment="1">
      <alignment/>
    </xf>
    <xf numFmtId="4" fontId="2" fillId="57" borderId="21" xfId="0" applyNumberFormat="1" applyFont="1" applyFill="1" applyBorder="1" applyAlignment="1">
      <alignment/>
    </xf>
    <xf numFmtId="172" fontId="2" fillId="57" borderId="16" xfId="0" applyNumberFormat="1" applyFont="1" applyFill="1" applyBorder="1" applyAlignment="1">
      <alignment/>
    </xf>
    <xf numFmtId="4" fontId="2" fillId="57" borderId="17" xfId="0" applyNumberFormat="1" applyFont="1" applyFill="1" applyBorder="1" applyAlignment="1">
      <alignment/>
    </xf>
    <xf numFmtId="172" fontId="2" fillId="57" borderId="28" xfId="0" applyNumberFormat="1" applyFont="1" applyFill="1" applyBorder="1" applyAlignment="1">
      <alignment/>
    </xf>
    <xf numFmtId="4" fontId="2" fillId="57" borderId="18" xfId="0" applyNumberFormat="1" applyFont="1" applyFill="1" applyBorder="1" applyAlignment="1">
      <alignment/>
    </xf>
    <xf numFmtId="4" fontId="2" fillId="57" borderId="40" xfId="0" applyNumberFormat="1" applyFont="1" applyFill="1" applyBorder="1" applyAlignment="1">
      <alignment/>
    </xf>
    <xf numFmtId="4" fontId="2" fillId="57" borderId="19" xfId="0" applyNumberFormat="1" applyFont="1" applyFill="1" applyBorder="1" applyAlignment="1">
      <alignment/>
    </xf>
    <xf numFmtId="172" fontId="2" fillId="57" borderId="35" xfId="0" applyNumberFormat="1" applyFont="1" applyFill="1" applyBorder="1" applyAlignment="1">
      <alignment/>
    </xf>
    <xf numFmtId="172" fontId="2" fillId="57" borderId="47" xfId="0" applyNumberFormat="1" applyFont="1" applyFill="1" applyBorder="1" applyAlignment="1">
      <alignment/>
    </xf>
    <xf numFmtId="172" fontId="2" fillId="57" borderId="20" xfId="0" applyNumberFormat="1" applyFont="1" applyFill="1" applyBorder="1" applyAlignment="1">
      <alignment/>
    </xf>
    <xf numFmtId="172" fontId="2" fillId="57" borderId="43" xfId="0" applyNumberFormat="1" applyFont="1" applyFill="1" applyBorder="1" applyAlignment="1">
      <alignment/>
    </xf>
    <xf numFmtId="172" fontId="2" fillId="57" borderId="21" xfId="0" applyNumberFormat="1" applyFont="1" applyFill="1" applyBorder="1" applyAlignment="1">
      <alignment/>
    </xf>
    <xf numFmtId="4" fontId="2" fillId="57" borderId="37" xfId="0" applyNumberFormat="1" applyFont="1" applyFill="1" applyBorder="1" applyAlignment="1">
      <alignment/>
    </xf>
    <xf numFmtId="4" fontId="2" fillId="57" borderId="46" xfId="0" applyNumberFormat="1" applyFont="1" applyFill="1" applyBorder="1" applyAlignment="1">
      <alignment/>
    </xf>
    <xf numFmtId="4" fontId="2" fillId="57" borderId="38" xfId="0" applyNumberFormat="1" applyFont="1" applyFill="1" applyBorder="1" applyAlignment="1">
      <alignment/>
    </xf>
    <xf numFmtId="4" fontId="2" fillId="57" borderId="45" xfId="0" applyNumberFormat="1" applyFont="1" applyFill="1" applyBorder="1" applyAlignment="1">
      <alignment/>
    </xf>
    <xf numFmtId="172" fontId="7" fillId="58" borderId="55" xfId="0" applyNumberFormat="1" applyFont="1" applyFill="1" applyBorder="1" applyAlignment="1">
      <alignment/>
    </xf>
    <xf numFmtId="172" fontId="7" fillId="58" borderId="34" xfId="0" applyNumberFormat="1" applyFont="1" applyFill="1" applyBorder="1" applyAlignment="1">
      <alignment/>
    </xf>
    <xf numFmtId="172" fontId="7" fillId="58" borderId="52" xfId="0" applyNumberFormat="1" applyFont="1" applyFill="1" applyBorder="1" applyAlignment="1">
      <alignment/>
    </xf>
    <xf numFmtId="172" fontId="7" fillId="58" borderId="56" xfId="0" applyNumberFormat="1" applyFont="1" applyFill="1" applyBorder="1" applyAlignment="1">
      <alignment/>
    </xf>
    <xf numFmtId="172" fontId="7" fillId="58" borderId="53" xfId="0" applyNumberFormat="1" applyFont="1" applyFill="1" applyBorder="1" applyAlignment="1">
      <alignment/>
    </xf>
    <xf numFmtId="172" fontId="7" fillId="58" borderId="54" xfId="0" applyNumberFormat="1" applyFont="1" applyFill="1" applyBorder="1" applyAlignment="1">
      <alignment/>
    </xf>
    <xf numFmtId="172" fontId="7" fillId="58" borderId="25" xfId="0" applyNumberFormat="1" applyFont="1" applyFill="1" applyBorder="1" applyAlignment="1">
      <alignment/>
    </xf>
    <xf numFmtId="172" fontId="7" fillId="58" borderId="16" xfId="0" applyNumberFormat="1" applyFont="1" applyFill="1" applyBorder="1" applyAlignment="1">
      <alignment/>
    </xf>
    <xf numFmtId="172" fontId="7" fillId="58" borderId="26" xfId="0" applyNumberFormat="1" applyFont="1" applyFill="1" applyBorder="1" applyAlignment="1">
      <alignment/>
    </xf>
    <xf numFmtId="172" fontId="7" fillId="58" borderId="57" xfId="0" applyNumberFormat="1" applyFont="1" applyFill="1" applyBorder="1" applyAlignment="1">
      <alignment/>
    </xf>
    <xf numFmtId="172" fontId="7" fillId="58" borderId="23" xfId="0" applyNumberFormat="1" applyFont="1" applyFill="1" applyBorder="1" applyAlignment="1">
      <alignment/>
    </xf>
    <xf numFmtId="172" fontId="7" fillId="58" borderId="24" xfId="0" applyNumberFormat="1" applyFont="1" applyFill="1" applyBorder="1" applyAlignment="1">
      <alignment/>
    </xf>
    <xf numFmtId="172" fontId="7" fillId="59" borderId="25" xfId="0" applyNumberFormat="1" applyFont="1" applyFill="1" applyBorder="1" applyAlignment="1">
      <alignment/>
    </xf>
    <xf numFmtId="172" fontId="7" fillId="59" borderId="16" xfId="0" applyNumberFormat="1" applyFont="1" applyFill="1" applyBorder="1" applyAlignment="1">
      <alignment/>
    </xf>
    <xf numFmtId="172" fontId="7" fillId="59" borderId="26" xfId="0" applyNumberFormat="1" applyFont="1" applyFill="1" applyBorder="1" applyAlignment="1">
      <alignment/>
    </xf>
    <xf numFmtId="172" fontId="7" fillId="60" borderId="16" xfId="47" applyNumberFormat="1" applyFont="1" applyFill="1" applyBorder="1">
      <alignment/>
      <protection/>
    </xf>
    <xf numFmtId="172" fontId="7" fillId="60" borderId="57" xfId="47" applyNumberFormat="1" applyFont="1" applyFill="1" applyBorder="1">
      <alignment/>
      <protection/>
    </xf>
    <xf numFmtId="172" fontId="7" fillId="60" borderId="23" xfId="47" applyNumberFormat="1" applyFont="1" applyFill="1" applyBorder="1">
      <alignment/>
      <protection/>
    </xf>
    <xf numFmtId="0" fontId="50" fillId="60" borderId="133" xfId="47" applyFill="1" applyBorder="1">
      <alignment/>
      <protection/>
    </xf>
    <xf numFmtId="172" fontId="7" fillId="60" borderId="24" xfId="47" applyNumberFormat="1" applyFont="1" applyFill="1" applyBorder="1">
      <alignment/>
      <protection/>
    </xf>
    <xf numFmtId="172" fontId="7" fillId="59" borderId="55" xfId="0" applyNumberFormat="1" applyFont="1" applyFill="1" applyBorder="1" applyAlignment="1">
      <alignment/>
    </xf>
    <xf numFmtId="172" fontId="7" fillId="59" borderId="34" xfId="0" applyNumberFormat="1" applyFont="1" applyFill="1" applyBorder="1" applyAlignment="1">
      <alignment/>
    </xf>
    <xf numFmtId="172" fontId="7" fillId="59" borderId="52" xfId="0" applyNumberFormat="1" applyFont="1" applyFill="1" applyBorder="1" applyAlignment="1">
      <alignment/>
    </xf>
    <xf numFmtId="172" fontId="7" fillId="59" borderId="56" xfId="0" applyNumberFormat="1" applyFont="1" applyFill="1" applyBorder="1" applyAlignment="1">
      <alignment/>
    </xf>
    <xf numFmtId="172" fontId="7" fillId="59" borderId="53" xfId="0" applyNumberFormat="1" applyFont="1" applyFill="1" applyBorder="1" applyAlignment="1">
      <alignment/>
    </xf>
    <xf numFmtId="172" fontId="7" fillId="59" borderId="54" xfId="0" applyNumberFormat="1" applyFont="1" applyFill="1" applyBorder="1" applyAlignment="1">
      <alignment/>
    </xf>
    <xf numFmtId="172" fontId="7" fillId="59" borderId="57" xfId="0" applyNumberFormat="1" applyFont="1" applyFill="1" applyBorder="1" applyAlignment="1">
      <alignment/>
    </xf>
    <xf numFmtId="172" fontId="7" fillId="59" borderId="23" xfId="0" applyNumberFormat="1" applyFont="1" applyFill="1" applyBorder="1" applyAlignment="1">
      <alignment/>
    </xf>
    <xf numFmtId="172" fontId="7" fillId="59" borderId="24" xfId="0" applyNumberFormat="1" applyFont="1" applyFill="1" applyBorder="1" applyAlignment="1">
      <alignment/>
    </xf>
    <xf numFmtId="172" fontId="7" fillId="59" borderId="46" xfId="0" applyNumberFormat="1" applyFont="1" applyFill="1" applyBorder="1" applyAlignment="1">
      <alignment/>
    </xf>
    <xf numFmtId="172" fontId="7" fillId="59" borderId="40" xfId="0" applyNumberFormat="1" applyFont="1" applyFill="1" applyBorder="1" applyAlignment="1">
      <alignment/>
    </xf>
    <xf numFmtId="172" fontId="7" fillId="59" borderId="44" xfId="0" applyNumberFormat="1" applyFont="1" applyFill="1" applyBorder="1" applyAlignment="1">
      <alignment/>
    </xf>
    <xf numFmtId="172" fontId="7" fillId="59" borderId="45" xfId="0" applyNumberFormat="1" applyFont="1" applyFill="1" applyBorder="1" applyAlignment="1">
      <alignment/>
    </xf>
    <xf numFmtId="172" fontId="7" fillId="59" borderId="38" xfId="0" applyNumberFormat="1" applyFont="1" applyFill="1" applyBorder="1" applyAlignment="1">
      <alignment/>
    </xf>
    <xf numFmtId="172" fontId="7" fillId="59" borderId="39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 vertical="top"/>
    </xf>
    <xf numFmtId="172" fontId="8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justify"/>
    </xf>
    <xf numFmtId="172" fontId="0" fillId="61" borderId="139" xfId="0" applyNumberFormat="1" applyFont="1" applyFill="1" applyBorder="1" applyAlignment="1">
      <alignment/>
    </xf>
    <xf numFmtId="172" fontId="0" fillId="61" borderId="140" xfId="0" applyNumberFormat="1" applyFont="1" applyFill="1" applyBorder="1" applyAlignment="1">
      <alignment/>
    </xf>
    <xf numFmtId="172" fontId="0" fillId="61" borderId="141" xfId="0" applyNumberFormat="1" applyFont="1" applyFill="1" applyBorder="1" applyAlignment="1">
      <alignment/>
    </xf>
    <xf numFmtId="172" fontId="0" fillId="62" borderId="75" xfId="0" applyNumberFormat="1" applyFont="1" applyFill="1" applyBorder="1" applyAlignment="1">
      <alignment/>
    </xf>
    <xf numFmtId="172" fontId="0" fillId="62" borderId="118" xfId="0" applyNumberFormat="1" applyFont="1" applyFill="1" applyBorder="1" applyAlignment="1">
      <alignment/>
    </xf>
    <xf numFmtId="172" fontId="0" fillId="62" borderId="142" xfId="0" applyNumberFormat="1" applyFont="1" applyFill="1" applyBorder="1" applyAlignment="1">
      <alignment/>
    </xf>
    <xf numFmtId="172" fontId="0" fillId="62" borderId="142" xfId="0" applyNumberFormat="1" applyFill="1" applyBorder="1" applyAlignment="1">
      <alignment/>
    </xf>
    <xf numFmtId="172" fontId="0" fillId="62" borderId="0" xfId="0" applyNumberFormat="1" applyFill="1" applyAlignment="1">
      <alignment/>
    </xf>
    <xf numFmtId="172" fontId="0" fillId="61" borderId="75" xfId="0" applyNumberFormat="1" applyFont="1" applyFill="1" applyBorder="1" applyAlignment="1">
      <alignment/>
    </xf>
    <xf numFmtId="172" fontId="0" fillId="61" borderId="118" xfId="0" applyNumberFormat="1" applyFont="1" applyFill="1" applyBorder="1" applyAlignment="1">
      <alignment/>
    </xf>
    <xf numFmtId="172" fontId="0" fillId="61" borderId="142" xfId="0" applyNumberFormat="1" applyFont="1" applyFill="1" applyBorder="1" applyAlignment="1">
      <alignment/>
    </xf>
    <xf numFmtId="172" fontId="0" fillId="61" borderId="75" xfId="0" applyNumberFormat="1" applyFill="1" applyBorder="1" applyAlignment="1">
      <alignment/>
    </xf>
    <xf numFmtId="172" fontId="0" fillId="61" borderId="143" xfId="0" applyNumberFormat="1" applyFont="1" applyFill="1" applyBorder="1" applyAlignment="1">
      <alignment/>
    </xf>
    <xf numFmtId="172" fontId="0" fillId="61" borderId="144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/>
    </xf>
    <xf numFmtId="172" fontId="3" fillId="47" borderId="145" xfId="0" applyNumberFormat="1" applyFont="1" applyFill="1" applyBorder="1" applyAlignment="1">
      <alignment horizontal="center"/>
    </xf>
    <xf numFmtId="172" fontId="0" fillId="61" borderId="146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172" fontId="0" fillId="62" borderId="142" xfId="0" applyNumberFormat="1" applyFont="1" applyFill="1" applyBorder="1" applyAlignment="1">
      <alignment horizontal="right"/>
    </xf>
    <xf numFmtId="172" fontId="3" fillId="63" borderId="16" xfId="0" applyNumberFormat="1" applyFont="1" applyFill="1" applyBorder="1" applyAlignment="1">
      <alignment/>
    </xf>
    <xf numFmtId="4" fontId="3" fillId="63" borderId="17" xfId="0" applyNumberFormat="1" applyFont="1" applyFill="1" applyBorder="1" applyAlignment="1">
      <alignment/>
    </xf>
    <xf numFmtId="172" fontId="7" fillId="64" borderId="147" xfId="0" applyNumberFormat="1" applyFont="1" applyFill="1" applyBorder="1" applyAlignment="1">
      <alignment/>
    </xf>
    <xf numFmtId="172" fontId="7" fillId="64" borderId="34" xfId="0" applyNumberFormat="1" applyFont="1" applyFill="1" applyBorder="1" applyAlignment="1">
      <alignment/>
    </xf>
    <xf numFmtId="172" fontId="7" fillId="64" borderId="52" xfId="0" applyNumberFormat="1" applyFont="1" applyFill="1" applyBorder="1" applyAlignment="1">
      <alignment/>
    </xf>
    <xf numFmtId="172" fontId="7" fillId="64" borderId="56" xfId="0" applyNumberFormat="1" applyFont="1" applyFill="1" applyBorder="1" applyAlignment="1">
      <alignment/>
    </xf>
    <xf numFmtId="172" fontId="7" fillId="64" borderId="148" xfId="0" applyNumberFormat="1" applyFont="1" applyFill="1" applyBorder="1" applyAlignment="1">
      <alignment/>
    </xf>
    <xf numFmtId="172" fontId="7" fillId="64" borderId="149" xfId="0" applyNumberFormat="1" applyFont="1" applyFill="1" applyBorder="1" applyAlignment="1">
      <alignment/>
    </xf>
    <xf numFmtId="172" fontId="7" fillId="64" borderId="53" xfId="0" applyNumberFormat="1" applyFont="1" applyFill="1" applyBorder="1" applyAlignment="1">
      <alignment/>
    </xf>
    <xf numFmtId="172" fontId="7" fillId="64" borderId="54" xfId="0" applyNumberFormat="1" applyFont="1" applyFill="1" applyBorder="1" applyAlignment="1">
      <alignment/>
    </xf>
    <xf numFmtId="172" fontId="7" fillId="64" borderId="150" xfId="0" applyNumberFormat="1" applyFont="1" applyFill="1" applyBorder="1" applyAlignment="1">
      <alignment/>
    </xf>
    <xf numFmtId="172" fontId="7" fillId="64" borderId="48" xfId="0" applyNumberFormat="1" applyFont="1" applyFill="1" applyBorder="1" applyAlignment="1">
      <alignment/>
    </xf>
    <xf numFmtId="172" fontId="7" fillId="64" borderId="16" xfId="0" applyNumberFormat="1" applyFont="1" applyFill="1" applyBorder="1" applyAlignment="1">
      <alignment/>
    </xf>
    <xf numFmtId="172" fontId="7" fillId="64" borderId="26" xfId="0" applyNumberFormat="1" applyFont="1" applyFill="1" applyBorder="1" applyAlignment="1">
      <alignment/>
    </xf>
    <xf numFmtId="172" fontId="7" fillId="64" borderId="57" xfId="0" applyNumberFormat="1" applyFont="1" applyFill="1" applyBorder="1" applyAlignment="1">
      <alignment/>
    </xf>
    <xf numFmtId="172" fontId="7" fillId="64" borderId="151" xfId="0" applyNumberFormat="1" applyFont="1" applyFill="1" applyBorder="1" applyAlignment="1">
      <alignment/>
    </xf>
    <xf numFmtId="172" fontId="7" fillId="64" borderId="117" xfId="0" applyNumberFormat="1" applyFont="1" applyFill="1" applyBorder="1" applyAlignment="1">
      <alignment/>
    </xf>
    <xf numFmtId="172" fontId="7" fillId="64" borderId="23" xfId="0" applyNumberFormat="1" applyFont="1" applyFill="1" applyBorder="1" applyAlignment="1">
      <alignment/>
    </xf>
    <xf numFmtId="172" fontId="7" fillId="64" borderId="24" xfId="0" applyNumberFormat="1" applyFont="1" applyFill="1" applyBorder="1" applyAlignment="1">
      <alignment/>
    </xf>
    <xf numFmtId="172" fontId="7" fillId="64" borderId="116" xfId="0" applyNumberFormat="1" applyFont="1" applyFill="1" applyBorder="1" applyAlignment="1">
      <alignment/>
    </xf>
    <xf numFmtId="172" fontId="7" fillId="64" borderId="116" xfId="0" applyNumberFormat="1" applyFont="1" applyFill="1" applyBorder="1" applyAlignment="1" quotePrefix="1">
      <alignment/>
    </xf>
    <xf numFmtId="172" fontId="7" fillId="64" borderId="49" xfId="0" applyNumberFormat="1" applyFont="1" applyFill="1" applyBorder="1" applyAlignment="1">
      <alignment/>
    </xf>
    <xf numFmtId="172" fontId="7" fillId="64" borderId="28" xfId="0" applyNumberFormat="1" applyFont="1" applyFill="1" applyBorder="1" applyAlignment="1">
      <alignment/>
    </xf>
    <xf numFmtId="172" fontId="7" fillId="64" borderId="33" xfId="0" applyNumberFormat="1" applyFont="1" applyFill="1" applyBorder="1" applyAlignment="1">
      <alignment/>
    </xf>
    <xf numFmtId="172" fontId="7" fillId="64" borderId="58" xfId="0" applyNumberFormat="1" applyFont="1" applyFill="1" applyBorder="1" applyAlignment="1">
      <alignment/>
    </xf>
    <xf numFmtId="172" fontId="7" fillId="64" borderId="152" xfId="0" applyNumberFormat="1" applyFont="1" applyFill="1" applyBorder="1" applyAlignment="1">
      <alignment/>
    </xf>
    <xf numFmtId="172" fontId="7" fillId="64" borderId="153" xfId="0" applyNumberFormat="1" applyFont="1" applyFill="1" applyBorder="1" applyAlignment="1">
      <alignment/>
    </xf>
    <xf numFmtId="172" fontId="7" fillId="64" borderId="29" xfId="0" applyNumberFormat="1" applyFont="1" applyFill="1" applyBorder="1" applyAlignment="1">
      <alignment/>
    </xf>
    <xf numFmtId="172" fontId="7" fillId="64" borderId="30" xfId="0" applyNumberFormat="1" applyFont="1" applyFill="1" applyBorder="1" applyAlignment="1">
      <alignment/>
    </xf>
    <xf numFmtId="172" fontId="0" fillId="62" borderId="75" xfId="0" applyNumberFormat="1" applyFill="1" applyBorder="1" applyAlignment="1">
      <alignment/>
    </xf>
    <xf numFmtId="0" fontId="32" fillId="0" borderId="0" xfId="0" applyFont="1" applyAlignment="1">
      <alignment horizontal="justify"/>
    </xf>
    <xf numFmtId="172" fontId="7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 horizontal="justify"/>
    </xf>
    <xf numFmtId="172" fontId="7" fillId="52" borderId="122" xfId="0" applyNumberFormat="1" applyFont="1" applyFill="1" applyBorder="1" applyAlignment="1">
      <alignment horizontal="right"/>
    </xf>
    <xf numFmtId="172" fontId="3" fillId="40" borderId="154" xfId="0" applyNumberFormat="1" applyFont="1" applyFill="1" applyBorder="1" applyAlignment="1">
      <alignment/>
    </xf>
    <xf numFmtId="4" fontId="3" fillId="40" borderId="155" xfId="0" applyNumberFormat="1" applyFont="1" applyFill="1" applyBorder="1" applyAlignment="1">
      <alignment/>
    </xf>
    <xf numFmtId="172" fontId="3" fillId="40" borderId="127" xfId="0" applyNumberFormat="1" applyFont="1" applyFill="1" applyBorder="1" applyAlignment="1">
      <alignment/>
    </xf>
    <xf numFmtId="4" fontId="3" fillId="40" borderId="131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4" fontId="3" fillId="40" borderId="156" xfId="0" applyNumberFormat="1" applyFont="1" applyFill="1" applyBorder="1" applyAlignment="1">
      <alignment/>
    </xf>
    <xf numFmtId="4" fontId="3" fillId="40" borderId="21" xfId="0" applyNumberFormat="1" applyFont="1" applyFill="1" applyBorder="1" applyAlignment="1">
      <alignment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72" fontId="7" fillId="65" borderId="55" xfId="0" applyNumberFormat="1" applyFont="1" applyFill="1" applyBorder="1" applyAlignment="1">
      <alignment/>
    </xf>
    <xf numFmtId="172" fontId="7" fillId="65" borderId="34" xfId="0" applyNumberFormat="1" applyFont="1" applyFill="1" applyBorder="1" applyAlignment="1">
      <alignment/>
    </xf>
    <xf numFmtId="172" fontId="7" fillId="65" borderId="52" xfId="0" applyNumberFormat="1" applyFont="1" applyFill="1" applyBorder="1" applyAlignment="1">
      <alignment/>
    </xf>
    <xf numFmtId="172" fontId="7" fillId="65" borderId="23" xfId="0" applyNumberFormat="1" applyFont="1" applyFill="1" applyBorder="1" applyAlignment="1">
      <alignment/>
    </xf>
    <xf numFmtId="172" fontId="7" fillId="65" borderId="24" xfId="0" applyNumberFormat="1" applyFont="1" applyFill="1" applyBorder="1" applyAlignment="1">
      <alignment/>
    </xf>
    <xf numFmtId="172" fontId="7" fillId="65" borderId="53" xfId="0" applyNumberFormat="1" applyFont="1" applyFill="1" applyBorder="1" applyAlignment="1">
      <alignment/>
    </xf>
    <xf numFmtId="172" fontId="7" fillId="65" borderId="15" xfId="0" applyNumberFormat="1" applyFont="1" applyFill="1" applyBorder="1" applyAlignment="1">
      <alignment/>
    </xf>
    <xf numFmtId="172" fontId="7" fillId="65" borderId="25" xfId="0" applyNumberFormat="1" applyFont="1" applyFill="1" applyBorder="1" applyAlignment="1">
      <alignment/>
    </xf>
    <xf numFmtId="172" fontId="7" fillId="65" borderId="16" xfId="0" applyNumberFormat="1" applyFont="1" applyFill="1" applyBorder="1" applyAlignment="1">
      <alignment/>
    </xf>
    <xf numFmtId="172" fontId="7" fillId="65" borderId="26" xfId="0" applyNumberFormat="1" applyFont="1" applyFill="1" applyBorder="1" applyAlignment="1">
      <alignment/>
    </xf>
    <xf numFmtId="172" fontId="7" fillId="65" borderId="17" xfId="0" applyNumberFormat="1" applyFont="1" applyFill="1" applyBorder="1" applyAlignment="1">
      <alignment/>
    </xf>
    <xf numFmtId="172" fontId="7" fillId="65" borderId="132" xfId="0" applyNumberFormat="1" applyFont="1" applyFill="1" applyBorder="1" applyAlignment="1">
      <alignment/>
    </xf>
    <xf numFmtId="172" fontId="7" fillId="65" borderId="135" xfId="0" applyNumberFormat="1" applyFont="1" applyFill="1" applyBorder="1" applyAlignment="1">
      <alignment/>
    </xf>
    <xf numFmtId="172" fontId="7" fillId="65" borderId="157" xfId="0" applyNumberFormat="1" applyFont="1" applyFill="1" applyBorder="1" applyAlignment="1">
      <alignment/>
    </xf>
    <xf numFmtId="172" fontId="7" fillId="65" borderId="133" xfId="0" applyNumberFormat="1" applyFont="1" applyFill="1" applyBorder="1" applyAlignment="1">
      <alignment/>
    </xf>
    <xf numFmtId="172" fontId="7" fillId="65" borderId="158" xfId="0" applyNumberFormat="1" applyFont="1" applyFill="1" applyBorder="1" applyAlignment="1">
      <alignment/>
    </xf>
    <xf numFmtId="172" fontId="7" fillId="65" borderId="136" xfId="0" applyNumberFormat="1" applyFont="1" applyFill="1" applyBorder="1" applyAlignment="1">
      <alignment/>
    </xf>
    <xf numFmtId="172" fontId="3" fillId="40" borderId="159" xfId="0" applyNumberFormat="1" applyFont="1" applyFill="1" applyBorder="1" applyAlignment="1">
      <alignment/>
    </xf>
    <xf numFmtId="172" fontId="7" fillId="53" borderId="30" xfId="0" applyNumberFormat="1" applyFont="1" applyFill="1" applyBorder="1" applyAlignment="1">
      <alignment/>
    </xf>
    <xf numFmtId="172" fontId="7" fillId="53" borderId="142" xfId="0" applyNumberFormat="1" applyFont="1" applyFill="1" applyBorder="1" applyAlignment="1">
      <alignment/>
    </xf>
    <xf numFmtId="172" fontId="7" fillId="53" borderId="118" xfId="0" applyNumberFormat="1" applyFont="1" applyFill="1" applyBorder="1" applyAlignment="1">
      <alignment/>
    </xf>
    <xf numFmtId="172" fontId="2" fillId="40" borderId="160" xfId="0" applyNumberFormat="1" applyFont="1" applyFill="1" applyBorder="1" applyAlignment="1">
      <alignment/>
    </xf>
    <xf numFmtId="172" fontId="7" fillId="65" borderId="161" xfId="0" applyNumberFormat="1" applyFont="1" applyFill="1" applyBorder="1" applyAlignment="1">
      <alignment/>
    </xf>
    <xf numFmtId="172" fontId="7" fillId="65" borderId="162" xfId="0" applyNumberFormat="1" applyFont="1" applyFill="1" applyBorder="1" applyAlignment="1">
      <alignment/>
    </xf>
    <xf numFmtId="172" fontId="7" fillId="65" borderId="163" xfId="0" applyNumberFormat="1" applyFont="1" applyFill="1" applyBorder="1" applyAlignment="1">
      <alignment/>
    </xf>
    <xf numFmtId="172" fontId="7" fillId="53" borderId="162" xfId="0" applyNumberFormat="1" applyFont="1" applyFill="1" applyBorder="1" applyAlignment="1">
      <alignment/>
    </xf>
    <xf numFmtId="172" fontId="7" fillId="52" borderId="139" xfId="0" applyNumberFormat="1" applyFont="1" applyFill="1" applyBorder="1" applyAlignment="1">
      <alignment/>
    </xf>
    <xf numFmtId="172" fontId="7" fillId="53" borderId="161" xfId="0" applyNumberFormat="1" applyFont="1" applyFill="1" applyBorder="1" applyAlignment="1">
      <alignment/>
    </xf>
    <xf numFmtId="172" fontId="7" fillId="53" borderId="164" xfId="0" applyNumberFormat="1" applyFont="1" applyFill="1" applyBorder="1" applyAlignment="1">
      <alignment/>
    </xf>
    <xf numFmtId="172" fontId="7" fillId="53" borderId="75" xfId="0" applyNumberFormat="1" applyFont="1" applyFill="1" applyBorder="1" applyAlignment="1">
      <alignment/>
    </xf>
    <xf numFmtId="172" fontId="7" fillId="53" borderId="165" xfId="0" applyNumberFormat="1" applyFont="1" applyFill="1" applyBorder="1" applyAlignment="1">
      <alignment/>
    </xf>
    <xf numFmtId="172" fontId="2" fillId="40" borderId="161" xfId="0" applyNumberFormat="1" applyFont="1" applyFill="1" applyBorder="1" applyAlignment="1">
      <alignment/>
    </xf>
    <xf numFmtId="4" fontId="2" fillId="40" borderId="138" xfId="0" applyNumberFormat="1" applyFont="1" applyFill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66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4"/>
  <sheetViews>
    <sheetView zoomScalePageLayoutView="0" workbookViewId="0" topLeftCell="A3">
      <pane ySplit="3" topLeftCell="A17" activePane="bottomLeft" state="frozen"/>
      <selection pane="topLeft" activeCell="A3" sqref="A3"/>
      <selection pane="bottomLeft" activeCell="Y35" sqref="Y35:Y36"/>
    </sheetView>
  </sheetViews>
  <sheetFormatPr defaultColWidth="9.140625" defaultRowHeight="12.75"/>
  <cols>
    <col min="1" max="1" width="28.8515625" style="1" bestFit="1" customWidth="1"/>
    <col min="2" max="10" width="12.7109375" style="1" hidden="1" customWidth="1"/>
    <col min="11" max="11" width="10.8515625" style="1" customWidth="1"/>
    <col min="12" max="12" width="9.7109375" style="1" customWidth="1"/>
    <col min="13" max="13" width="10.28125" style="1" customWidth="1"/>
    <col min="14" max="15" width="10.8515625" style="1" customWidth="1"/>
    <col min="16" max="16" width="9.7109375" style="1" customWidth="1"/>
    <col min="17" max="18" width="10.8515625" style="1" customWidth="1"/>
    <col min="19" max="19" width="11.00390625" style="1" customWidth="1"/>
    <col min="20" max="20" width="9.7109375" style="278" customWidth="1"/>
    <col min="21" max="21" width="9.140625" style="5" customWidth="1"/>
    <col min="22" max="22" width="6.8515625" style="3" customWidth="1"/>
    <col min="23" max="16384" width="9.140625" style="1" customWidth="1"/>
  </cols>
  <sheetData>
    <row r="1" spans="1:22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763" t="s">
        <v>1</v>
      </c>
      <c r="M1" s="763"/>
      <c r="N1" s="763"/>
      <c r="O1" s="763"/>
      <c r="P1" s="763"/>
      <c r="Q1" s="763"/>
      <c r="R1" s="763"/>
      <c r="S1" s="763"/>
      <c r="T1" s="763"/>
      <c r="U1" s="763"/>
      <c r="V1" s="5" t="s">
        <v>2</v>
      </c>
    </row>
    <row r="2" spans="1:23" ht="1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7"/>
      <c r="N2" s="7"/>
      <c r="O2" s="7"/>
      <c r="P2" s="7"/>
      <c r="Q2" s="7"/>
      <c r="R2" s="7"/>
      <c r="S2" s="7"/>
      <c r="T2" s="277"/>
      <c r="V2" s="8"/>
      <c r="W2" s="7"/>
    </row>
    <row r="3" spans="1:23" ht="21">
      <c r="A3" s="4" t="s">
        <v>0</v>
      </c>
      <c r="B3" s="764" t="s">
        <v>1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9"/>
      <c r="W3" s="7"/>
    </row>
    <row r="4" spans="1:23" ht="15.75" thickBo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7"/>
      <c r="N4" s="7"/>
      <c r="O4" s="7"/>
      <c r="P4" s="7"/>
      <c r="Q4" s="7"/>
      <c r="R4" s="7"/>
      <c r="S4" s="7"/>
      <c r="T4" s="277"/>
      <c r="V4" s="8"/>
      <c r="W4" s="7"/>
    </row>
    <row r="5" spans="1:23" s="15" customFormat="1" ht="13.5" thickBot="1">
      <c r="A5" s="562" t="s">
        <v>4</v>
      </c>
      <c r="B5" s="563" t="s">
        <v>5</v>
      </c>
      <c r="C5" s="564" t="s">
        <v>6</v>
      </c>
      <c r="D5" s="565" t="s">
        <v>7</v>
      </c>
      <c r="E5" s="565" t="s">
        <v>8</v>
      </c>
      <c r="F5" s="565" t="s">
        <v>9</v>
      </c>
      <c r="G5" s="565" t="s">
        <v>10</v>
      </c>
      <c r="H5" s="565" t="s">
        <v>11</v>
      </c>
      <c r="I5" s="565" t="s">
        <v>12</v>
      </c>
      <c r="J5" s="566" t="s">
        <v>13</v>
      </c>
      <c r="K5" s="563" t="s">
        <v>647</v>
      </c>
      <c r="L5" s="565" t="s">
        <v>521</v>
      </c>
      <c r="M5" s="565" t="s">
        <v>522</v>
      </c>
      <c r="N5" s="565" t="s">
        <v>610</v>
      </c>
      <c r="O5" s="565" t="s">
        <v>689</v>
      </c>
      <c r="P5" s="565" t="s">
        <v>523</v>
      </c>
      <c r="Q5" s="565" t="s">
        <v>615</v>
      </c>
      <c r="R5" s="566" t="s">
        <v>633</v>
      </c>
      <c r="S5" s="565" t="s">
        <v>664</v>
      </c>
      <c r="T5" s="567" t="s">
        <v>524</v>
      </c>
      <c r="U5" s="568" t="s">
        <v>16</v>
      </c>
      <c r="V5" s="569" t="s">
        <v>17</v>
      </c>
      <c r="W5" s="7"/>
    </row>
    <row r="6" spans="1:23" ht="13.5" thickBot="1">
      <c r="A6" s="474" t="s">
        <v>643</v>
      </c>
      <c r="B6" s="474"/>
      <c r="C6" s="475"/>
      <c r="D6" s="476"/>
      <c r="E6" s="476"/>
      <c r="F6" s="476"/>
      <c r="G6" s="476"/>
      <c r="H6" s="476"/>
      <c r="I6" s="476"/>
      <c r="J6" s="475"/>
      <c r="K6" s="477"/>
      <c r="L6" s="476"/>
      <c r="M6" s="478"/>
      <c r="N6" s="478"/>
      <c r="O6" s="478"/>
      <c r="P6" s="478">
        <v>16.445</v>
      </c>
      <c r="Q6" s="479"/>
      <c r="R6" s="479"/>
      <c r="S6" s="479"/>
      <c r="T6" s="479"/>
      <c r="U6" s="570">
        <f aca="true" t="shared" si="0" ref="U6:U25">SUM(L6:T6)</f>
        <v>16.445</v>
      </c>
      <c r="V6" s="571">
        <f aca="true" t="shared" si="1" ref="V6:V37">U6/$U$152*100</f>
        <v>0.4391548252420159</v>
      </c>
      <c r="W6" s="17"/>
    </row>
    <row r="7" spans="1:23" ht="13.5" thickBot="1">
      <c r="A7" s="474" t="s">
        <v>18</v>
      </c>
      <c r="B7" s="474"/>
      <c r="C7" s="475"/>
      <c r="D7" s="476"/>
      <c r="E7" s="476"/>
      <c r="F7" s="476"/>
      <c r="G7" s="476"/>
      <c r="H7" s="476"/>
      <c r="I7" s="476"/>
      <c r="J7" s="475"/>
      <c r="K7" s="480"/>
      <c r="L7" s="478"/>
      <c r="M7" s="478"/>
      <c r="N7" s="478"/>
      <c r="O7" s="478"/>
      <c r="P7" s="478"/>
      <c r="Q7" s="479"/>
      <c r="R7" s="479"/>
      <c r="S7" s="479"/>
      <c r="T7" s="481">
        <v>12.348</v>
      </c>
      <c r="U7" s="572">
        <f t="shared" si="0"/>
        <v>12.348</v>
      </c>
      <c r="V7" s="573">
        <f t="shared" si="1"/>
        <v>0.32974665746965115</v>
      </c>
      <c r="W7" s="17"/>
    </row>
    <row r="8" spans="1:23" ht="12.75">
      <c r="A8" s="474" t="s">
        <v>19</v>
      </c>
      <c r="B8" s="474"/>
      <c r="C8" s="475"/>
      <c r="D8" s="476"/>
      <c r="E8" s="476"/>
      <c r="F8" s="476"/>
      <c r="G8" s="476"/>
      <c r="H8" s="476"/>
      <c r="I8" s="476"/>
      <c r="J8" s="475"/>
      <c r="K8" s="474"/>
      <c r="L8" s="482"/>
      <c r="M8" s="478"/>
      <c r="N8" s="478"/>
      <c r="O8" s="478"/>
      <c r="P8" s="478">
        <v>16.145</v>
      </c>
      <c r="Q8" s="479"/>
      <c r="R8" s="479"/>
      <c r="S8" s="479"/>
      <c r="T8" s="481"/>
      <c r="U8" s="572">
        <f t="shared" si="0"/>
        <v>16.145</v>
      </c>
      <c r="V8" s="573">
        <f t="shared" si="1"/>
        <v>0.4311434875969806</v>
      </c>
      <c r="W8" s="17"/>
    </row>
    <row r="9" spans="1:23" ht="12.75">
      <c r="A9" s="483" t="s">
        <v>240</v>
      </c>
      <c r="B9" s="484"/>
      <c r="C9" s="485"/>
      <c r="D9" s="485"/>
      <c r="E9" s="485"/>
      <c r="F9" s="485"/>
      <c r="G9" s="485"/>
      <c r="H9" s="486"/>
      <c r="I9" s="484"/>
      <c r="J9" s="487"/>
      <c r="K9" s="484"/>
      <c r="L9" s="488"/>
      <c r="M9" s="488"/>
      <c r="N9" s="488"/>
      <c r="O9" s="488"/>
      <c r="P9" s="488"/>
      <c r="Q9" s="487"/>
      <c r="R9" s="487"/>
      <c r="S9" s="487"/>
      <c r="T9" s="489">
        <v>35.432</v>
      </c>
      <c r="U9" s="572">
        <f t="shared" si="0"/>
        <v>35.432</v>
      </c>
      <c r="V9" s="573">
        <f t="shared" si="1"/>
        <v>0.9461923847962973</v>
      </c>
      <c r="W9" s="17"/>
    </row>
    <row r="10" spans="1:23" ht="12.75">
      <c r="A10" s="490" t="s">
        <v>20</v>
      </c>
      <c r="B10" s="490"/>
      <c r="C10" s="491"/>
      <c r="D10" s="482"/>
      <c r="E10" s="482"/>
      <c r="F10" s="482"/>
      <c r="G10" s="482"/>
      <c r="H10" s="482"/>
      <c r="I10" s="482"/>
      <c r="J10" s="491"/>
      <c r="K10" s="490"/>
      <c r="L10" s="482"/>
      <c r="M10" s="482"/>
      <c r="N10" s="482"/>
      <c r="O10" s="482"/>
      <c r="P10" s="482"/>
      <c r="Q10" s="491"/>
      <c r="R10" s="491"/>
      <c r="S10" s="491"/>
      <c r="T10" s="481">
        <v>13.342</v>
      </c>
      <c r="U10" s="572">
        <f t="shared" si="0"/>
        <v>13.342</v>
      </c>
      <c r="V10" s="573">
        <f t="shared" si="1"/>
        <v>0.3562908895335346</v>
      </c>
      <c r="W10" s="17"/>
    </row>
    <row r="11" spans="1:23" ht="12.75">
      <c r="A11" s="490" t="s">
        <v>21</v>
      </c>
      <c r="B11" s="490"/>
      <c r="C11" s="491"/>
      <c r="D11" s="482"/>
      <c r="E11" s="482"/>
      <c r="F11" s="482"/>
      <c r="G11" s="482"/>
      <c r="H11" s="482"/>
      <c r="I11" s="482"/>
      <c r="J11" s="491"/>
      <c r="K11" s="490"/>
      <c r="L11" s="482"/>
      <c r="M11" s="482"/>
      <c r="N11" s="482"/>
      <c r="O11" s="482"/>
      <c r="P11" s="482"/>
      <c r="Q11" s="491"/>
      <c r="R11" s="491"/>
      <c r="S11" s="491"/>
      <c r="T11" s="481">
        <v>23.333</v>
      </c>
      <c r="U11" s="572">
        <f t="shared" si="0"/>
        <v>23.333</v>
      </c>
      <c r="V11" s="573">
        <f t="shared" si="1"/>
        <v>0.6230951375720254</v>
      </c>
      <c r="W11" s="20"/>
    </row>
    <row r="12" spans="1:23" ht="12.75">
      <c r="A12" s="490" t="s">
        <v>22</v>
      </c>
      <c r="B12" s="490"/>
      <c r="C12" s="491"/>
      <c r="D12" s="482"/>
      <c r="E12" s="482"/>
      <c r="F12" s="482"/>
      <c r="G12" s="482"/>
      <c r="H12" s="482"/>
      <c r="I12" s="482"/>
      <c r="J12" s="491"/>
      <c r="K12" s="490"/>
      <c r="L12" s="482"/>
      <c r="M12" s="482"/>
      <c r="N12" s="482"/>
      <c r="O12" s="482"/>
      <c r="P12" s="482"/>
      <c r="Q12" s="491"/>
      <c r="R12" s="491"/>
      <c r="S12" s="491"/>
      <c r="T12" s="481">
        <v>12.486</v>
      </c>
      <c r="U12" s="572">
        <f t="shared" si="0"/>
        <v>12.486</v>
      </c>
      <c r="V12" s="573">
        <f t="shared" si="1"/>
        <v>0.3334318727863674</v>
      </c>
      <c r="W12" s="20"/>
    </row>
    <row r="13" spans="1:23" ht="12.75">
      <c r="A13" s="490" t="s">
        <v>23</v>
      </c>
      <c r="B13" s="490"/>
      <c r="C13" s="491"/>
      <c r="D13" s="482"/>
      <c r="E13" s="482"/>
      <c r="F13" s="482"/>
      <c r="G13" s="482"/>
      <c r="H13" s="482"/>
      <c r="I13" s="482"/>
      <c r="J13" s="491"/>
      <c r="K13" s="490"/>
      <c r="L13" s="482"/>
      <c r="M13" s="482"/>
      <c r="N13" s="482"/>
      <c r="O13" s="482"/>
      <c r="P13" s="482"/>
      <c r="Q13" s="491"/>
      <c r="R13" s="491"/>
      <c r="S13" s="491"/>
      <c r="T13" s="491">
        <v>31.138</v>
      </c>
      <c r="U13" s="574">
        <f t="shared" si="0"/>
        <v>31.138</v>
      </c>
      <c r="V13" s="573">
        <f t="shared" si="1"/>
        <v>0.831523438637026</v>
      </c>
      <c r="W13" s="20"/>
    </row>
    <row r="14" spans="1:23" ht="12.75">
      <c r="A14" s="490" t="s">
        <v>24</v>
      </c>
      <c r="B14" s="490"/>
      <c r="C14" s="491"/>
      <c r="D14" s="482"/>
      <c r="E14" s="482"/>
      <c r="F14" s="482"/>
      <c r="G14" s="482"/>
      <c r="H14" s="482"/>
      <c r="I14" s="482"/>
      <c r="J14" s="491"/>
      <c r="K14" s="490"/>
      <c r="L14" s="482"/>
      <c r="M14" s="482"/>
      <c r="N14" s="482"/>
      <c r="O14" s="482"/>
      <c r="P14" s="482">
        <v>14.857</v>
      </c>
      <c r="Q14" s="491"/>
      <c r="R14" s="491"/>
      <c r="S14" s="491"/>
      <c r="T14" s="491"/>
      <c r="U14" s="574">
        <f t="shared" si="0"/>
        <v>14.857</v>
      </c>
      <c r="V14" s="573">
        <f t="shared" si="1"/>
        <v>0.39674814464096264</v>
      </c>
      <c r="W14" s="20"/>
    </row>
    <row r="15" spans="1:23" ht="12.75">
      <c r="A15" s="490" t="s">
        <v>25</v>
      </c>
      <c r="B15" s="490"/>
      <c r="C15" s="491"/>
      <c r="D15" s="482"/>
      <c r="E15" s="482"/>
      <c r="F15" s="482"/>
      <c r="G15" s="482"/>
      <c r="H15" s="482"/>
      <c r="I15" s="482"/>
      <c r="J15" s="491"/>
      <c r="K15" s="490"/>
      <c r="L15" s="482"/>
      <c r="M15" s="482"/>
      <c r="N15" s="482"/>
      <c r="O15" s="482"/>
      <c r="P15" s="482"/>
      <c r="Q15" s="491"/>
      <c r="R15" s="491"/>
      <c r="S15" s="491"/>
      <c r="T15" s="491">
        <v>55.947</v>
      </c>
      <c r="U15" s="574">
        <f t="shared" si="0"/>
        <v>55.947</v>
      </c>
      <c r="V15" s="573">
        <f t="shared" si="1"/>
        <v>1.494034357422625</v>
      </c>
      <c r="W15" s="20"/>
    </row>
    <row r="16" spans="1:23" ht="12.75">
      <c r="A16" s="490" t="s">
        <v>26</v>
      </c>
      <c r="B16" s="490"/>
      <c r="C16" s="491"/>
      <c r="D16" s="482"/>
      <c r="E16" s="482"/>
      <c r="F16" s="482"/>
      <c r="G16" s="482"/>
      <c r="H16" s="482"/>
      <c r="I16" s="482"/>
      <c r="J16" s="491"/>
      <c r="K16" s="490"/>
      <c r="L16" s="482"/>
      <c r="M16" s="482"/>
      <c r="N16" s="482"/>
      <c r="O16" s="482"/>
      <c r="P16" s="482">
        <v>11.539</v>
      </c>
      <c r="Q16" s="491"/>
      <c r="R16" s="491"/>
      <c r="S16" s="491"/>
      <c r="T16" s="491"/>
      <c r="U16" s="574">
        <f t="shared" si="0"/>
        <v>11.539</v>
      </c>
      <c r="V16" s="573">
        <f t="shared" si="1"/>
        <v>0.3081427502868727</v>
      </c>
      <c r="W16" s="20"/>
    </row>
    <row r="17" spans="1:23" ht="12.75">
      <c r="A17" s="490" t="s">
        <v>27</v>
      </c>
      <c r="B17" s="490"/>
      <c r="C17" s="491"/>
      <c r="D17" s="482"/>
      <c r="E17" s="482"/>
      <c r="F17" s="482"/>
      <c r="G17" s="482"/>
      <c r="H17" s="482"/>
      <c r="I17" s="482"/>
      <c r="J17" s="491"/>
      <c r="K17" s="490"/>
      <c r="L17" s="482"/>
      <c r="M17" s="482"/>
      <c r="N17" s="482"/>
      <c r="O17" s="482"/>
      <c r="P17" s="482"/>
      <c r="Q17" s="491"/>
      <c r="R17" s="491"/>
      <c r="S17" s="491"/>
      <c r="T17" s="491">
        <v>8.891</v>
      </c>
      <c r="U17" s="574">
        <f t="shared" si="0"/>
        <v>8.891</v>
      </c>
      <c r="V17" s="573">
        <f t="shared" si="1"/>
        <v>0.2374293433400282</v>
      </c>
      <c r="W17" s="20"/>
    </row>
    <row r="18" spans="1:23" ht="12.75">
      <c r="A18" s="490" t="s">
        <v>28</v>
      </c>
      <c r="B18" s="490"/>
      <c r="C18" s="491"/>
      <c r="D18" s="482"/>
      <c r="E18" s="482"/>
      <c r="F18" s="482"/>
      <c r="G18" s="482"/>
      <c r="H18" s="482"/>
      <c r="I18" s="482"/>
      <c r="J18" s="491"/>
      <c r="K18" s="490"/>
      <c r="L18" s="482"/>
      <c r="M18" s="482"/>
      <c r="N18" s="482"/>
      <c r="O18" s="482"/>
      <c r="P18" s="482"/>
      <c r="Q18" s="491"/>
      <c r="R18" s="491"/>
      <c r="S18" s="491"/>
      <c r="T18" s="491">
        <v>9.648</v>
      </c>
      <c r="U18" s="574">
        <f t="shared" si="0"/>
        <v>9.648</v>
      </c>
      <c r="V18" s="573">
        <f t="shared" si="1"/>
        <v>0.2576446186643338</v>
      </c>
      <c r="W18" s="20"/>
    </row>
    <row r="19" spans="1:23" ht="12.75">
      <c r="A19" s="490" t="s">
        <v>29</v>
      </c>
      <c r="B19" s="490"/>
      <c r="C19" s="491"/>
      <c r="D19" s="482"/>
      <c r="E19" s="482"/>
      <c r="F19" s="482"/>
      <c r="G19" s="482"/>
      <c r="H19" s="482"/>
      <c r="I19" s="482"/>
      <c r="J19" s="491"/>
      <c r="K19" s="490"/>
      <c r="L19" s="482"/>
      <c r="M19" s="482"/>
      <c r="N19" s="482"/>
      <c r="O19" s="482"/>
      <c r="P19" s="482"/>
      <c r="Q19" s="491"/>
      <c r="R19" s="491"/>
      <c r="S19" s="491"/>
      <c r="T19" s="491">
        <v>59.636</v>
      </c>
      <c r="U19" s="574">
        <f t="shared" si="0"/>
        <v>59.636</v>
      </c>
      <c r="V19" s="573">
        <f t="shared" si="1"/>
        <v>1.5925471059977416</v>
      </c>
      <c r="W19" s="20"/>
    </row>
    <row r="20" spans="1:23" s="3" customFormat="1" ht="12.75">
      <c r="A20" s="490" t="s">
        <v>30</v>
      </c>
      <c r="B20" s="490"/>
      <c r="C20" s="491"/>
      <c r="D20" s="482"/>
      <c r="E20" s="482"/>
      <c r="F20" s="482"/>
      <c r="G20" s="482"/>
      <c r="H20" s="482"/>
      <c r="I20" s="482"/>
      <c r="J20" s="491"/>
      <c r="K20" s="490"/>
      <c r="L20" s="482"/>
      <c r="M20" s="482"/>
      <c r="N20" s="482"/>
      <c r="O20" s="491"/>
      <c r="P20" s="491">
        <v>12.913</v>
      </c>
      <c r="Q20" s="491"/>
      <c r="R20" s="491"/>
      <c r="S20" s="491"/>
      <c r="T20" s="491"/>
      <c r="U20" s="574">
        <f t="shared" si="0"/>
        <v>12.913</v>
      </c>
      <c r="V20" s="573">
        <f t="shared" si="1"/>
        <v>0.34483467670113416</v>
      </c>
      <c r="W20" s="20"/>
    </row>
    <row r="21" spans="1:23" ht="12.75">
      <c r="A21" s="490" t="s">
        <v>31</v>
      </c>
      <c r="B21" s="490"/>
      <c r="C21" s="491"/>
      <c r="D21" s="482"/>
      <c r="E21" s="482"/>
      <c r="F21" s="482"/>
      <c r="G21" s="482"/>
      <c r="H21" s="482"/>
      <c r="I21" s="482"/>
      <c r="J21" s="491"/>
      <c r="K21" s="490"/>
      <c r="L21" s="482"/>
      <c r="M21" s="482"/>
      <c r="N21" s="482"/>
      <c r="O21" s="482"/>
      <c r="P21" s="482"/>
      <c r="Q21" s="491"/>
      <c r="R21" s="491"/>
      <c r="S21" s="491"/>
      <c r="T21" s="491">
        <v>15.003</v>
      </c>
      <c r="U21" s="574">
        <f t="shared" si="0"/>
        <v>15.003</v>
      </c>
      <c r="V21" s="573">
        <f t="shared" si="1"/>
        <v>0.4006469956282131</v>
      </c>
      <c r="W21" s="20"/>
    </row>
    <row r="22" spans="1:23" ht="12.75">
      <c r="A22" s="490" t="s">
        <v>32</v>
      </c>
      <c r="B22" s="490"/>
      <c r="C22" s="491"/>
      <c r="D22" s="482"/>
      <c r="E22" s="482"/>
      <c r="F22" s="482"/>
      <c r="G22" s="482"/>
      <c r="H22" s="482"/>
      <c r="I22" s="482"/>
      <c r="J22" s="491"/>
      <c r="K22" s="490"/>
      <c r="L22" s="482"/>
      <c r="M22" s="482"/>
      <c r="N22" s="482"/>
      <c r="O22" s="482"/>
      <c r="P22" s="482"/>
      <c r="Q22" s="491"/>
      <c r="R22" s="491"/>
      <c r="S22" s="491"/>
      <c r="T22" s="491">
        <v>27.7</v>
      </c>
      <c r="U22" s="574">
        <f t="shared" si="0"/>
        <v>27.7</v>
      </c>
      <c r="V22" s="573">
        <f t="shared" si="1"/>
        <v>0.7397135092249219</v>
      </c>
      <c r="W22" s="20"/>
    </row>
    <row r="23" spans="1:23" ht="12.75">
      <c r="A23" s="490" t="s">
        <v>33</v>
      </c>
      <c r="B23" s="490"/>
      <c r="C23" s="491"/>
      <c r="D23" s="482"/>
      <c r="E23" s="482"/>
      <c r="F23" s="482"/>
      <c r="G23" s="482"/>
      <c r="H23" s="482"/>
      <c r="I23" s="482"/>
      <c r="J23" s="491"/>
      <c r="K23" s="490"/>
      <c r="L23" s="482"/>
      <c r="M23" s="482"/>
      <c r="N23" s="482"/>
      <c r="O23" s="482"/>
      <c r="P23" s="482"/>
      <c r="Q23" s="491"/>
      <c r="R23" s="491"/>
      <c r="S23" s="491"/>
      <c r="T23" s="491">
        <v>7.172</v>
      </c>
      <c r="U23" s="574">
        <f t="shared" si="0"/>
        <v>7.172</v>
      </c>
      <c r="V23" s="573">
        <f t="shared" si="1"/>
        <v>0.19152437863397617</v>
      </c>
      <c r="W23" s="20"/>
    </row>
    <row r="24" spans="1:23" ht="12.75">
      <c r="A24" s="490" t="s">
        <v>618</v>
      </c>
      <c r="B24" s="490"/>
      <c r="C24" s="491"/>
      <c r="D24" s="482"/>
      <c r="E24" s="482"/>
      <c r="F24" s="482"/>
      <c r="G24" s="482"/>
      <c r="H24" s="482"/>
      <c r="I24" s="482"/>
      <c r="J24" s="491"/>
      <c r="K24" s="490"/>
      <c r="L24" s="482"/>
      <c r="M24" s="482"/>
      <c r="N24" s="482"/>
      <c r="O24" s="482"/>
      <c r="P24" s="482">
        <v>22.537</v>
      </c>
      <c r="Q24" s="491"/>
      <c r="R24" s="491"/>
      <c r="S24" s="491"/>
      <c r="T24" s="491"/>
      <c r="U24" s="574">
        <f t="shared" si="0"/>
        <v>22.537</v>
      </c>
      <c r="V24" s="573">
        <f t="shared" si="1"/>
        <v>0.6018383883538652</v>
      </c>
      <c r="W24" s="20"/>
    </row>
    <row r="25" spans="1:23" ht="12.75">
      <c r="A25" s="490" t="s">
        <v>34</v>
      </c>
      <c r="B25" s="490"/>
      <c r="C25" s="491"/>
      <c r="D25" s="482"/>
      <c r="E25" s="482"/>
      <c r="F25" s="482"/>
      <c r="G25" s="482"/>
      <c r="H25" s="482"/>
      <c r="I25" s="482"/>
      <c r="J25" s="491"/>
      <c r="K25" s="490"/>
      <c r="L25" s="482"/>
      <c r="M25" s="482"/>
      <c r="N25" s="482"/>
      <c r="O25" s="482"/>
      <c r="P25" s="482">
        <v>12.112</v>
      </c>
      <c r="Q25" s="491"/>
      <c r="R25" s="491"/>
      <c r="S25" s="491"/>
      <c r="T25" s="491"/>
      <c r="U25" s="574">
        <f t="shared" si="0"/>
        <v>12.112</v>
      </c>
      <c r="V25" s="573">
        <f t="shared" si="1"/>
        <v>0.32344440518889006</v>
      </c>
      <c r="W25" s="20"/>
    </row>
    <row r="26" spans="1:23" ht="12.75">
      <c r="A26" s="490" t="s">
        <v>35</v>
      </c>
      <c r="B26" s="490"/>
      <c r="C26" s="491"/>
      <c r="D26" s="482"/>
      <c r="E26" s="482"/>
      <c r="F26" s="482"/>
      <c r="G26" s="482"/>
      <c r="H26" s="482"/>
      <c r="I26" s="482"/>
      <c r="J26" s="491"/>
      <c r="K26" s="490">
        <v>0.096</v>
      </c>
      <c r="L26" s="482">
        <v>18.628</v>
      </c>
      <c r="M26" s="482"/>
      <c r="N26" s="482"/>
      <c r="O26" s="482"/>
      <c r="P26" s="482"/>
      <c r="Q26" s="491"/>
      <c r="R26" s="491"/>
      <c r="S26" s="491"/>
      <c r="T26" s="491"/>
      <c r="U26" s="574">
        <f>SUM(K26:T26)</f>
        <v>18.724</v>
      </c>
      <c r="V26" s="573">
        <f t="shared" si="1"/>
        <v>0.500014286885467</v>
      </c>
      <c r="W26" s="20"/>
    </row>
    <row r="27" spans="1:23" ht="12.75">
      <c r="A27" s="490" t="s">
        <v>36</v>
      </c>
      <c r="B27" s="490"/>
      <c r="C27" s="491"/>
      <c r="D27" s="482"/>
      <c r="E27" s="482"/>
      <c r="F27" s="482"/>
      <c r="G27" s="482"/>
      <c r="H27" s="482"/>
      <c r="I27" s="482"/>
      <c r="J27" s="491"/>
      <c r="K27" s="490"/>
      <c r="L27" s="482"/>
      <c r="M27" s="482"/>
      <c r="N27" s="482"/>
      <c r="O27" s="482"/>
      <c r="P27" s="482"/>
      <c r="Q27" s="491"/>
      <c r="R27" s="491"/>
      <c r="S27" s="491"/>
      <c r="T27" s="491">
        <v>18.753</v>
      </c>
      <c r="U27" s="574">
        <f aca="true" t="shared" si="2" ref="U27:U58">SUM(L27:T27)</f>
        <v>18.753</v>
      </c>
      <c r="V27" s="573">
        <f t="shared" si="1"/>
        <v>0.5007887161911538</v>
      </c>
      <c r="W27" s="20"/>
    </row>
    <row r="28" spans="1:23" ht="12.75">
      <c r="A28" s="490" t="s">
        <v>37</v>
      </c>
      <c r="B28" s="490"/>
      <c r="C28" s="491"/>
      <c r="D28" s="482"/>
      <c r="E28" s="482"/>
      <c r="F28" s="482"/>
      <c r="G28" s="482"/>
      <c r="H28" s="482"/>
      <c r="I28" s="482"/>
      <c r="J28" s="491"/>
      <c r="K28" s="490"/>
      <c r="L28" s="482"/>
      <c r="M28" s="482"/>
      <c r="N28" s="482">
        <v>1.789</v>
      </c>
      <c r="O28" s="482"/>
      <c r="P28" s="482">
        <v>29.97</v>
      </c>
      <c r="Q28" s="491"/>
      <c r="R28" s="491"/>
      <c r="S28" s="491"/>
      <c r="T28" s="491"/>
      <c r="U28" s="574">
        <f t="shared" si="2"/>
        <v>31.759</v>
      </c>
      <c r="V28" s="573">
        <f t="shared" si="1"/>
        <v>0.848106907562249</v>
      </c>
      <c r="W28" s="20"/>
    </row>
    <row r="29" spans="1:23" ht="12.75">
      <c r="A29" s="490" t="s">
        <v>38</v>
      </c>
      <c r="B29" s="490"/>
      <c r="C29" s="491"/>
      <c r="D29" s="482"/>
      <c r="E29" s="482"/>
      <c r="F29" s="482"/>
      <c r="G29" s="482"/>
      <c r="H29" s="482"/>
      <c r="I29" s="482"/>
      <c r="J29" s="491"/>
      <c r="K29" s="490"/>
      <c r="L29" s="482"/>
      <c r="M29" s="482"/>
      <c r="N29" s="482"/>
      <c r="O29" s="482"/>
      <c r="P29" s="482">
        <v>45.39</v>
      </c>
      <c r="Q29" s="491"/>
      <c r="R29" s="491"/>
      <c r="S29" s="491"/>
      <c r="T29" s="491">
        <v>1</v>
      </c>
      <c r="U29" s="574">
        <f t="shared" si="2"/>
        <v>46.39</v>
      </c>
      <c r="V29" s="573">
        <f t="shared" si="1"/>
        <v>1.2388198445106184</v>
      </c>
      <c r="W29" s="20"/>
    </row>
    <row r="30" spans="1:25" ht="12.75">
      <c r="A30" s="490" t="s">
        <v>39</v>
      </c>
      <c r="B30" s="490"/>
      <c r="C30" s="491"/>
      <c r="D30" s="482"/>
      <c r="E30" s="482"/>
      <c r="F30" s="482"/>
      <c r="G30" s="482"/>
      <c r="H30" s="482"/>
      <c r="I30" s="482"/>
      <c r="J30" s="491"/>
      <c r="K30" s="490"/>
      <c r="L30" s="482"/>
      <c r="M30" s="482"/>
      <c r="N30" s="482"/>
      <c r="O30" s="482"/>
      <c r="P30" s="482"/>
      <c r="Q30" s="491"/>
      <c r="R30" s="491"/>
      <c r="S30" s="491"/>
      <c r="T30" s="491">
        <v>59.195</v>
      </c>
      <c r="U30" s="574">
        <f t="shared" si="2"/>
        <v>59.195</v>
      </c>
      <c r="V30" s="573">
        <f t="shared" si="1"/>
        <v>1.5807704396595397</v>
      </c>
      <c r="W30" s="20"/>
      <c r="X30" s="363"/>
      <c r="Y30" s="363"/>
    </row>
    <row r="31" spans="1:24" ht="12.75">
      <c r="A31" s="490" t="s">
        <v>511</v>
      </c>
      <c r="B31" s="490"/>
      <c r="C31" s="491"/>
      <c r="D31" s="482"/>
      <c r="E31" s="482"/>
      <c r="F31" s="482"/>
      <c r="G31" s="482"/>
      <c r="H31" s="482"/>
      <c r="I31" s="482"/>
      <c r="J31" s="491"/>
      <c r="K31" s="490"/>
      <c r="L31" s="482">
        <v>10.417</v>
      </c>
      <c r="M31" s="482"/>
      <c r="N31" s="482"/>
      <c r="O31" s="482"/>
      <c r="P31" s="482">
        <v>16.121</v>
      </c>
      <c r="Q31" s="491"/>
      <c r="R31" s="491"/>
      <c r="S31" s="491"/>
      <c r="T31" s="491"/>
      <c r="U31" s="574">
        <f t="shared" si="2"/>
        <v>26.537999999999997</v>
      </c>
      <c r="V31" s="573">
        <f t="shared" si="1"/>
        <v>0.7086829280798186</v>
      </c>
      <c r="W31" s="20"/>
      <c r="X31" s="363"/>
    </row>
    <row r="32" spans="1:23" ht="12.75">
      <c r="A32" s="490" t="s">
        <v>40</v>
      </c>
      <c r="B32" s="490"/>
      <c r="C32" s="491"/>
      <c r="D32" s="482"/>
      <c r="E32" s="482"/>
      <c r="F32" s="482"/>
      <c r="G32" s="482"/>
      <c r="H32" s="482"/>
      <c r="I32" s="482"/>
      <c r="J32" s="491"/>
      <c r="K32" s="490"/>
      <c r="L32" s="482"/>
      <c r="M32" s="482"/>
      <c r="N32" s="482"/>
      <c r="O32" s="482"/>
      <c r="P32" s="482"/>
      <c r="Q32" s="491"/>
      <c r="R32" s="491"/>
      <c r="S32" s="491">
        <v>0.599</v>
      </c>
      <c r="T32" s="491">
        <v>2.716</v>
      </c>
      <c r="U32" s="574">
        <f t="shared" si="2"/>
        <v>3.3150000000000004</v>
      </c>
      <c r="V32" s="573">
        <f t="shared" si="1"/>
        <v>0.08852528097763958</v>
      </c>
      <c r="W32" s="20"/>
    </row>
    <row r="33" spans="1:23" ht="12.75">
      <c r="A33" s="490" t="s">
        <v>41</v>
      </c>
      <c r="B33" s="490"/>
      <c r="C33" s="491"/>
      <c r="D33" s="482"/>
      <c r="E33" s="482"/>
      <c r="F33" s="482"/>
      <c r="G33" s="482"/>
      <c r="H33" s="482"/>
      <c r="I33" s="482"/>
      <c r="J33" s="491"/>
      <c r="K33" s="490"/>
      <c r="L33" s="482"/>
      <c r="M33" s="482"/>
      <c r="N33" s="482"/>
      <c r="O33" s="482"/>
      <c r="P33" s="482">
        <v>37.528</v>
      </c>
      <c r="Q33" s="491"/>
      <c r="R33" s="491"/>
      <c r="S33" s="491"/>
      <c r="T33" s="491"/>
      <c r="U33" s="574">
        <f t="shared" si="2"/>
        <v>37.528</v>
      </c>
      <c r="V33" s="573">
        <f t="shared" si="1"/>
        <v>1.0021649304762767</v>
      </c>
      <c r="W33" s="20"/>
    </row>
    <row r="34" spans="1:23" ht="12.75">
      <c r="A34" s="490" t="s">
        <v>42</v>
      </c>
      <c r="B34" s="490"/>
      <c r="C34" s="491"/>
      <c r="D34" s="482"/>
      <c r="E34" s="482"/>
      <c r="F34" s="482"/>
      <c r="G34" s="482"/>
      <c r="H34" s="482"/>
      <c r="I34" s="482"/>
      <c r="J34" s="491"/>
      <c r="K34" s="490"/>
      <c r="L34" s="482"/>
      <c r="M34" s="482"/>
      <c r="N34" s="482"/>
      <c r="O34" s="482"/>
      <c r="P34" s="482"/>
      <c r="Q34" s="491"/>
      <c r="R34" s="491"/>
      <c r="S34" s="491"/>
      <c r="T34" s="491">
        <v>25.264</v>
      </c>
      <c r="U34" s="574">
        <f t="shared" si="2"/>
        <v>25.264</v>
      </c>
      <c r="V34" s="573">
        <f t="shared" si="1"/>
        <v>0.6746614475472357</v>
      </c>
      <c r="W34" s="20"/>
    </row>
    <row r="35" spans="1:23" ht="12.75">
      <c r="A35" s="490" t="s">
        <v>43</v>
      </c>
      <c r="B35" s="490"/>
      <c r="C35" s="491"/>
      <c r="D35" s="482"/>
      <c r="E35" s="482"/>
      <c r="F35" s="482"/>
      <c r="G35" s="482"/>
      <c r="H35" s="482"/>
      <c r="I35" s="482"/>
      <c r="J35" s="491"/>
      <c r="K35" s="490"/>
      <c r="L35" s="482"/>
      <c r="M35" s="482"/>
      <c r="N35" s="482"/>
      <c r="O35" s="482"/>
      <c r="P35" s="482"/>
      <c r="Q35" s="491"/>
      <c r="R35" s="491"/>
      <c r="S35" s="491"/>
      <c r="T35" s="491">
        <v>18.985</v>
      </c>
      <c r="U35" s="574">
        <f t="shared" si="2"/>
        <v>18.985</v>
      </c>
      <c r="V35" s="573">
        <f t="shared" si="1"/>
        <v>0.5069841506366478</v>
      </c>
      <c r="W35" s="20"/>
    </row>
    <row r="36" spans="1:24" ht="12.75">
      <c r="A36" s="490" t="s">
        <v>44</v>
      </c>
      <c r="B36" s="490"/>
      <c r="C36" s="491"/>
      <c r="D36" s="482"/>
      <c r="E36" s="482"/>
      <c r="F36" s="482"/>
      <c r="G36" s="482"/>
      <c r="H36" s="482"/>
      <c r="I36" s="482"/>
      <c r="J36" s="491"/>
      <c r="K36" s="490"/>
      <c r="L36" s="482"/>
      <c r="M36" s="482"/>
      <c r="N36" s="482"/>
      <c r="O36" s="482"/>
      <c r="P36" s="482"/>
      <c r="Q36" s="491"/>
      <c r="R36" s="491"/>
      <c r="S36" s="491"/>
      <c r="T36" s="491">
        <v>15.995</v>
      </c>
      <c r="U36" s="574">
        <f t="shared" si="2"/>
        <v>15.995</v>
      </c>
      <c r="V36" s="573">
        <f t="shared" si="1"/>
        <v>0.427137818774463</v>
      </c>
      <c r="W36" s="20"/>
      <c r="X36" s="363"/>
    </row>
    <row r="37" spans="1:23" ht="12.75">
      <c r="A37" s="490" t="s">
        <v>45</v>
      </c>
      <c r="B37" s="490"/>
      <c r="C37" s="491"/>
      <c r="D37" s="482"/>
      <c r="E37" s="482"/>
      <c r="F37" s="482"/>
      <c r="G37" s="482"/>
      <c r="H37" s="482"/>
      <c r="I37" s="482"/>
      <c r="J37" s="491"/>
      <c r="K37" s="490"/>
      <c r="L37" s="482"/>
      <c r="M37" s="482"/>
      <c r="N37" s="482"/>
      <c r="O37" s="482">
        <v>1.4</v>
      </c>
      <c r="P37" s="482">
        <v>61.525</v>
      </c>
      <c r="Q37" s="491"/>
      <c r="R37" s="491"/>
      <c r="S37" s="491"/>
      <c r="T37" s="491"/>
      <c r="U37" s="574">
        <f t="shared" si="2"/>
        <v>62.925</v>
      </c>
      <c r="V37" s="573">
        <f t="shared" si="1"/>
        <v>1.6803780710461447</v>
      </c>
      <c r="W37" s="20"/>
    </row>
    <row r="38" spans="1:23" ht="12.75">
      <c r="A38" s="490" t="s">
        <v>46</v>
      </c>
      <c r="B38" s="490"/>
      <c r="C38" s="491"/>
      <c r="D38" s="482"/>
      <c r="E38" s="482"/>
      <c r="F38" s="482"/>
      <c r="G38" s="482"/>
      <c r="H38" s="482"/>
      <c r="I38" s="482"/>
      <c r="J38" s="491"/>
      <c r="K38" s="490"/>
      <c r="L38" s="482"/>
      <c r="M38" s="482"/>
      <c r="N38" s="482"/>
      <c r="O38" s="482"/>
      <c r="P38" s="482"/>
      <c r="Q38" s="491"/>
      <c r="R38" s="491"/>
      <c r="S38" s="491"/>
      <c r="T38" s="491">
        <v>8.454</v>
      </c>
      <c r="U38" s="574">
        <f t="shared" si="2"/>
        <v>8.454</v>
      </c>
      <c r="V38" s="573">
        <f aca="true" t="shared" si="3" ref="V38:V69">U38/$U$152*100</f>
        <v>0.2257594948370935</v>
      </c>
      <c r="W38" s="20"/>
    </row>
    <row r="39" spans="1:23" ht="12.75">
      <c r="A39" s="492" t="s">
        <v>47</v>
      </c>
      <c r="B39" s="490"/>
      <c r="C39" s="491"/>
      <c r="D39" s="482"/>
      <c r="E39" s="482"/>
      <c r="F39" s="482"/>
      <c r="G39" s="482"/>
      <c r="H39" s="482"/>
      <c r="I39" s="482"/>
      <c r="J39" s="491"/>
      <c r="K39" s="490"/>
      <c r="L39" s="482"/>
      <c r="M39" s="482"/>
      <c r="N39" s="482"/>
      <c r="O39" s="482"/>
      <c r="P39" s="482"/>
      <c r="Q39" s="491"/>
      <c r="R39" s="491"/>
      <c r="S39" s="491"/>
      <c r="T39" s="491">
        <v>61.755</v>
      </c>
      <c r="U39" s="574">
        <f t="shared" si="2"/>
        <v>61.755</v>
      </c>
      <c r="V39" s="573">
        <f t="shared" si="3"/>
        <v>1.6491338542305074</v>
      </c>
      <c r="W39" s="20"/>
    </row>
    <row r="40" spans="1:23" ht="12.75">
      <c r="A40" s="490" t="s">
        <v>48</v>
      </c>
      <c r="B40" s="490"/>
      <c r="C40" s="491"/>
      <c r="D40" s="482"/>
      <c r="E40" s="482"/>
      <c r="F40" s="482"/>
      <c r="G40" s="482"/>
      <c r="H40" s="482"/>
      <c r="I40" s="482"/>
      <c r="J40" s="491"/>
      <c r="K40" s="490"/>
      <c r="L40" s="482"/>
      <c r="M40" s="482"/>
      <c r="N40" s="482"/>
      <c r="O40" s="482"/>
      <c r="P40" s="482">
        <v>38.316</v>
      </c>
      <c r="Q40" s="491"/>
      <c r="R40" s="491"/>
      <c r="S40" s="491"/>
      <c r="T40" s="491"/>
      <c r="U40" s="574">
        <f t="shared" si="2"/>
        <v>38.316</v>
      </c>
      <c r="V40" s="573">
        <f t="shared" si="3"/>
        <v>1.0232080440239029</v>
      </c>
      <c r="W40" s="20"/>
    </row>
    <row r="41" spans="1:23" ht="12.75">
      <c r="A41" s="490" t="s">
        <v>49</v>
      </c>
      <c r="B41" s="490"/>
      <c r="C41" s="491"/>
      <c r="D41" s="482"/>
      <c r="E41" s="482"/>
      <c r="F41" s="482"/>
      <c r="G41" s="482"/>
      <c r="H41" s="482"/>
      <c r="I41" s="482"/>
      <c r="J41" s="491"/>
      <c r="K41" s="490"/>
      <c r="L41" s="482"/>
      <c r="M41" s="482"/>
      <c r="N41" s="482"/>
      <c r="O41" s="482"/>
      <c r="P41" s="482">
        <v>24.955</v>
      </c>
      <c r="Q41" s="491"/>
      <c r="R41" s="491"/>
      <c r="S41" s="491"/>
      <c r="T41" s="491"/>
      <c r="U41" s="574">
        <f t="shared" si="2"/>
        <v>24.955</v>
      </c>
      <c r="V41" s="573">
        <f t="shared" si="3"/>
        <v>0.6664097697728493</v>
      </c>
      <c r="W41" s="20"/>
    </row>
    <row r="42" spans="1:23" ht="12.75">
      <c r="A42" s="490" t="s">
        <v>50</v>
      </c>
      <c r="B42" s="490"/>
      <c r="C42" s="491"/>
      <c r="D42" s="482"/>
      <c r="E42" s="482"/>
      <c r="F42" s="482"/>
      <c r="G42" s="482"/>
      <c r="H42" s="482"/>
      <c r="I42" s="482"/>
      <c r="J42" s="491"/>
      <c r="K42" s="490"/>
      <c r="L42" s="482"/>
      <c r="M42" s="482"/>
      <c r="N42" s="482"/>
      <c r="O42" s="482"/>
      <c r="P42" s="482">
        <v>20.128</v>
      </c>
      <c r="Q42" s="491"/>
      <c r="R42" s="491"/>
      <c r="S42" s="491"/>
      <c r="T42" s="491"/>
      <c r="U42" s="574">
        <f t="shared" si="2"/>
        <v>20.128</v>
      </c>
      <c r="V42" s="573">
        <f t="shared" si="3"/>
        <v>0.5375073470642321</v>
      </c>
      <c r="W42" s="20"/>
    </row>
    <row r="43" spans="1:23" ht="12.75">
      <c r="A43" s="490" t="s">
        <v>51</v>
      </c>
      <c r="B43" s="490"/>
      <c r="C43" s="491"/>
      <c r="D43" s="482"/>
      <c r="E43" s="482"/>
      <c r="F43" s="482"/>
      <c r="G43" s="482"/>
      <c r="H43" s="482"/>
      <c r="I43" s="482"/>
      <c r="J43" s="491"/>
      <c r="K43" s="490"/>
      <c r="L43" s="482">
        <v>11.242</v>
      </c>
      <c r="M43" s="482"/>
      <c r="N43" s="482"/>
      <c r="O43" s="482"/>
      <c r="P43" s="482"/>
      <c r="Q43" s="491"/>
      <c r="R43" s="491"/>
      <c r="S43" s="491"/>
      <c r="T43" s="491"/>
      <c r="U43" s="574">
        <f t="shared" si="2"/>
        <v>11.242</v>
      </c>
      <c r="V43" s="573">
        <f t="shared" si="3"/>
        <v>0.3002115260182878</v>
      </c>
      <c r="W43" s="20"/>
    </row>
    <row r="44" spans="1:23" ht="12.75">
      <c r="A44" s="490" t="s">
        <v>52</v>
      </c>
      <c r="B44" s="490"/>
      <c r="C44" s="491"/>
      <c r="D44" s="482"/>
      <c r="E44" s="482"/>
      <c r="F44" s="482"/>
      <c r="G44" s="482"/>
      <c r="H44" s="482"/>
      <c r="I44" s="482"/>
      <c r="J44" s="491"/>
      <c r="K44" s="490"/>
      <c r="L44" s="482"/>
      <c r="M44" s="482"/>
      <c r="N44" s="482">
        <v>0.38</v>
      </c>
      <c r="O44" s="482"/>
      <c r="P44" s="482">
        <v>8.709</v>
      </c>
      <c r="Q44" s="491"/>
      <c r="R44" s="491"/>
      <c r="S44" s="491"/>
      <c r="T44" s="491"/>
      <c r="U44" s="574">
        <f t="shared" si="2"/>
        <v>9.089</v>
      </c>
      <c r="V44" s="573">
        <f t="shared" si="3"/>
        <v>0.24271682618575147</v>
      </c>
      <c r="W44" s="20"/>
    </row>
    <row r="45" spans="1:23" ht="12.75">
      <c r="A45" s="490" t="s">
        <v>53</v>
      </c>
      <c r="B45" s="490"/>
      <c r="C45" s="491"/>
      <c r="D45" s="482"/>
      <c r="E45" s="482"/>
      <c r="F45" s="482"/>
      <c r="G45" s="482"/>
      <c r="H45" s="482"/>
      <c r="I45" s="482"/>
      <c r="J45" s="491"/>
      <c r="K45" s="490"/>
      <c r="L45" s="482"/>
      <c r="M45" s="482"/>
      <c r="N45" s="482"/>
      <c r="O45" s="482"/>
      <c r="P45" s="482"/>
      <c r="Q45" s="491"/>
      <c r="R45" s="491"/>
      <c r="S45" s="491"/>
      <c r="T45" s="491">
        <v>11.295</v>
      </c>
      <c r="U45" s="574">
        <f t="shared" si="2"/>
        <v>11.295</v>
      </c>
      <c r="V45" s="573">
        <f t="shared" si="3"/>
        <v>0.30162686233557734</v>
      </c>
      <c r="W45" s="20"/>
    </row>
    <row r="46" spans="1:23" ht="12.75">
      <c r="A46" s="490" t="s">
        <v>54</v>
      </c>
      <c r="B46" s="490"/>
      <c r="C46" s="491"/>
      <c r="D46" s="482"/>
      <c r="E46" s="482"/>
      <c r="F46" s="482"/>
      <c r="G46" s="482"/>
      <c r="H46" s="482"/>
      <c r="I46" s="482"/>
      <c r="J46" s="491"/>
      <c r="K46" s="490"/>
      <c r="L46" s="482"/>
      <c r="M46" s="482"/>
      <c r="N46" s="482"/>
      <c r="O46" s="482"/>
      <c r="P46" s="482"/>
      <c r="Q46" s="491"/>
      <c r="R46" s="491"/>
      <c r="S46" s="491"/>
      <c r="T46" s="491">
        <v>12.326</v>
      </c>
      <c r="U46" s="574">
        <f t="shared" si="2"/>
        <v>12.326</v>
      </c>
      <c r="V46" s="573">
        <f t="shared" si="3"/>
        <v>0.3291591593756819</v>
      </c>
      <c r="W46" s="20"/>
    </row>
    <row r="47" spans="1:23" ht="12.75">
      <c r="A47" s="490" t="s">
        <v>55</v>
      </c>
      <c r="B47" s="490"/>
      <c r="C47" s="491"/>
      <c r="D47" s="482"/>
      <c r="E47" s="482"/>
      <c r="F47" s="482"/>
      <c r="G47" s="482"/>
      <c r="H47" s="482"/>
      <c r="I47" s="482"/>
      <c r="J47" s="491"/>
      <c r="K47" s="490"/>
      <c r="L47" s="482"/>
      <c r="M47" s="482"/>
      <c r="N47" s="482"/>
      <c r="O47" s="482"/>
      <c r="P47" s="482">
        <v>4.749</v>
      </c>
      <c r="Q47" s="491"/>
      <c r="R47" s="491"/>
      <c r="S47" s="491"/>
      <c r="T47" s="491"/>
      <c r="U47" s="574">
        <f t="shared" si="2"/>
        <v>4.749</v>
      </c>
      <c r="V47" s="573">
        <f t="shared" si="3"/>
        <v>0.1268194749209081</v>
      </c>
      <c r="W47" s="20"/>
    </row>
    <row r="48" spans="1:23" ht="12.75">
      <c r="A48" s="490" t="s">
        <v>56</v>
      </c>
      <c r="B48" s="490"/>
      <c r="C48" s="491"/>
      <c r="D48" s="482"/>
      <c r="E48" s="482"/>
      <c r="F48" s="482"/>
      <c r="G48" s="482"/>
      <c r="H48" s="482"/>
      <c r="I48" s="482"/>
      <c r="J48" s="491"/>
      <c r="K48" s="490"/>
      <c r="L48" s="482"/>
      <c r="M48" s="482"/>
      <c r="N48" s="482"/>
      <c r="O48" s="482"/>
      <c r="P48" s="482"/>
      <c r="Q48" s="491"/>
      <c r="R48" s="491"/>
      <c r="S48" s="491"/>
      <c r="T48" s="491">
        <v>118.72</v>
      </c>
      <c r="U48" s="574">
        <f t="shared" si="2"/>
        <v>118.72</v>
      </c>
      <c r="V48" s="573">
        <f t="shared" si="3"/>
        <v>3.1703533507286186</v>
      </c>
      <c r="W48" s="20"/>
    </row>
    <row r="49" spans="1:23" ht="12.75">
      <c r="A49" s="490" t="s">
        <v>57</v>
      </c>
      <c r="B49" s="490"/>
      <c r="C49" s="491"/>
      <c r="D49" s="482"/>
      <c r="E49" s="482"/>
      <c r="F49" s="482"/>
      <c r="G49" s="482"/>
      <c r="H49" s="482"/>
      <c r="I49" s="482"/>
      <c r="J49" s="491"/>
      <c r="K49" s="490"/>
      <c r="L49" s="482">
        <v>19.446</v>
      </c>
      <c r="M49" s="482"/>
      <c r="N49" s="482"/>
      <c r="O49" s="482"/>
      <c r="P49" s="482"/>
      <c r="Q49" s="491"/>
      <c r="R49" s="491"/>
      <c r="S49" s="491"/>
      <c r="T49" s="491"/>
      <c r="U49" s="574">
        <f t="shared" si="2"/>
        <v>19.446</v>
      </c>
      <c r="V49" s="573">
        <f t="shared" si="3"/>
        <v>0.5192949061511852</v>
      </c>
      <c r="W49" s="20"/>
    </row>
    <row r="50" spans="1:23" ht="12.75">
      <c r="A50" s="490" t="s">
        <v>648</v>
      </c>
      <c r="B50" s="490"/>
      <c r="C50" s="491"/>
      <c r="D50" s="482"/>
      <c r="E50" s="482"/>
      <c r="F50" s="482"/>
      <c r="G50" s="482"/>
      <c r="H50" s="482"/>
      <c r="I50" s="482"/>
      <c r="J50" s="491"/>
      <c r="K50" s="490"/>
      <c r="L50" s="482"/>
      <c r="M50" s="482"/>
      <c r="N50" s="482"/>
      <c r="O50" s="482"/>
      <c r="P50" s="482"/>
      <c r="Q50" s="491"/>
      <c r="R50" s="491">
        <v>1.312</v>
      </c>
      <c r="S50" s="491"/>
      <c r="T50" s="491">
        <v>13.091</v>
      </c>
      <c r="U50" s="574">
        <f t="shared" si="2"/>
        <v>14.402999999999999</v>
      </c>
      <c r="V50" s="573">
        <f t="shared" si="3"/>
        <v>0.3846243203381426</v>
      </c>
      <c r="W50" s="20"/>
    </row>
    <row r="51" spans="1:23" ht="12.75">
      <c r="A51" s="490" t="s">
        <v>58</v>
      </c>
      <c r="B51" s="490"/>
      <c r="C51" s="491"/>
      <c r="D51" s="482"/>
      <c r="E51" s="482"/>
      <c r="F51" s="482"/>
      <c r="G51" s="482"/>
      <c r="H51" s="482"/>
      <c r="I51" s="482"/>
      <c r="J51" s="491"/>
      <c r="K51" s="490"/>
      <c r="L51" s="482"/>
      <c r="M51" s="482"/>
      <c r="N51" s="482"/>
      <c r="O51" s="482"/>
      <c r="P51" s="482"/>
      <c r="Q51" s="491"/>
      <c r="R51" s="491"/>
      <c r="S51" s="491"/>
      <c r="T51" s="491">
        <v>20.128</v>
      </c>
      <c r="U51" s="574">
        <f t="shared" si="2"/>
        <v>20.128</v>
      </c>
      <c r="V51" s="573">
        <f t="shared" si="3"/>
        <v>0.5375073470642321</v>
      </c>
      <c r="W51" s="20"/>
    </row>
    <row r="52" spans="1:23" ht="12.75">
      <c r="A52" s="490" t="s">
        <v>59</v>
      </c>
      <c r="B52" s="490"/>
      <c r="C52" s="491"/>
      <c r="D52" s="482"/>
      <c r="E52" s="482"/>
      <c r="F52" s="482"/>
      <c r="G52" s="482"/>
      <c r="H52" s="482"/>
      <c r="I52" s="482"/>
      <c r="J52" s="491"/>
      <c r="K52" s="490"/>
      <c r="L52" s="482"/>
      <c r="M52" s="482"/>
      <c r="N52" s="482"/>
      <c r="O52" s="482"/>
      <c r="P52" s="482"/>
      <c r="Q52" s="491"/>
      <c r="R52" s="491"/>
      <c r="S52" s="491"/>
      <c r="T52" s="491">
        <v>7.6</v>
      </c>
      <c r="U52" s="574">
        <f t="shared" si="2"/>
        <v>7.6</v>
      </c>
      <c r="V52" s="573">
        <f t="shared" si="3"/>
        <v>0.20295388700755979</v>
      </c>
      <c r="W52" s="20"/>
    </row>
    <row r="53" spans="1:23" ht="12.75">
      <c r="A53" s="490" t="s">
        <v>60</v>
      </c>
      <c r="B53" s="490"/>
      <c r="C53" s="491"/>
      <c r="D53" s="482"/>
      <c r="E53" s="482"/>
      <c r="F53" s="482"/>
      <c r="G53" s="482"/>
      <c r="H53" s="482"/>
      <c r="I53" s="482"/>
      <c r="J53" s="491"/>
      <c r="K53" s="490"/>
      <c r="L53" s="482"/>
      <c r="M53" s="482"/>
      <c r="N53" s="482"/>
      <c r="O53" s="482"/>
      <c r="P53" s="482">
        <v>24.682</v>
      </c>
      <c r="Q53" s="491"/>
      <c r="R53" s="491"/>
      <c r="S53" s="491"/>
      <c r="T53" s="491"/>
      <c r="U53" s="574">
        <f t="shared" si="2"/>
        <v>24.682</v>
      </c>
      <c r="V53" s="573">
        <f t="shared" si="3"/>
        <v>0.6591194525158672</v>
      </c>
      <c r="W53" s="20"/>
    </row>
    <row r="54" spans="1:23" ht="12.75">
      <c r="A54" s="490" t="s">
        <v>61</v>
      </c>
      <c r="B54" s="490"/>
      <c r="C54" s="491"/>
      <c r="D54" s="482"/>
      <c r="E54" s="482"/>
      <c r="F54" s="482"/>
      <c r="G54" s="482"/>
      <c r="H54" s="482"/>
      <c r="I54" s="482"/>
      <c r="J54" s="491"/>
      <c r="K54" s="490"/>
      <c r="L54" s="482"/>
      <c r="M54" s="482"/>
      <c r="N54" s="482"/>
      <c r="O54" s="482"/>
      <c r="P54" s="482">
        <v>32.645</v>
      </c>
      <c r="Q54" s="491"/>
      <c r="R54" s="491"/>
      <c r="S54" s="491"/>
      <c r="T54" s="491"/>
      <c r="U54" s="574">
        <f t="shared" si="2"/>
        <v>32.645</v>
      </c>
      <c r="V54" s="573">
        <f t="shared" si="3"/>
        <v>0.8717670580739199</v>
      </c>
      <c r="W54" s="20"/>
    </row>
    <row r="55" spans="1:23" ht="12.75">
      <c r="A55" s="490" t="s">
        <v>62</v>
      </c>
      <c r="B55" s="490"/>
      <c r="C55" s="491"/>
      <c r="D55" s="482"/>
      <c r="E55" s="482"/>
      <c r="F55" s="482"/>
      <c r="G55" s="482"/>
      <c r="H55" s="482"/>
      <c r="I55" s="482"/>
      <c r="J55" s="491"/>
      <c r="K55" s="490"/>
      <c r="L55" s="482"/>
      <c r="M55" s="482"/>
      <c r="N55" s="482"/>
      <c r="O55" s="482"/>
      <c r="P55" s="482"/>
      <c r="Q55" s="491"/>
      <c r="R55" s="491"/>
      <c r="S55" s="491"/>
      <c r="T55" s="491">
        <v>18.451</v>
      </c>
      <c r="U55" s="574">
        <f t="shared" si="2"/>
        <v>18.451</v>
      </c>
      <c r="V55" s="573">
        <f t="shared" si="3"/>
        <v>0.492723969628485</v>
      </c>
      <c r="W55" s="20"/>
    </row>
    <row r="56" spans="1:23" ht="12.75">
      <c r="A56" s="490" t="s">
        <v>63</v>
      </c>
      <c r="B56" s="490"/>
      <c r="C56" s="491"/>
      <c r="D56" s="482"/>
      <c r="E56" s="482"/>
      <c r="F56" s="482"/>
      <c r="G56" s="482"/>
      <c r="H56" s="482"/>
      <c r="I56" s="482"/>
      <c r="J56" s="491"/>
      <c r="K56" s="490"/>
      <c r="L56" s="482"/>
      <c r="M56" s="482"/>
      <c r="N56" s="482"/>
      <c r="O56" s="482"/>
      <c r="P56" s="482"/>
      <c r="Q56" s="491"/>
      <c r="R56" s="491"/>
      <c r="S56" s="491"/>
      <c r="T56" s="491">
        <v>3.132</v>
      </c>
      <c r="U56" s="574">
        <f t="shared" si="2"/>
        <v>3.132</v>
      </c>
      <c r="V56" s="573">
        <f t="shared" si="3"/>
        <v>0.08363836501416808</v>
      </c>
      <c r="W56" s="20"/>
    </row>
    <row r="57" spans="1:23" ht="12.75">
      <c r="A57" s="490" t="s">
        <v>64</v>
      </c>
      <c r="B57" s="490"/>
      <c r="C57" s="491"/>
      <c r="D57" s="482"/>
      <c r="E57" s="482"/>
      <c r="F57" s="482"/>
      <c r="G57" s="482"/>
      <c r="H57" s="482"/>
      <c r="I57" s="482"/>
      <c r="J57" s="491"/>
      <c r="K57" s="490"/>
      <c r="L57" s="482"/>
      <c r="M57" s="482"/>
      <c r="N57" s="482"/>
      <c r="O57" s="482"/>
      <c r="P57" s="482"/>
      <c r="Q57" s="491"/>
      <c r="R57" s="491"/>
      <c r="S57" s="491"/>
      <c r="T57" s="491">
        <v>6.855</v>
      </c>
      <c r="U57" s="574">
        <f t="shared" si="2"/>
        <v>6.855</v>
      </c>
      <c r="V57" s="573">
        <f t="shared" si="3"/>
        <v>0.1830590651890556</v>
      </c>
      <c r="W57" s="20"/>
    </row>
    <row r="58" spans="1:23" ht="12.75">
      <c r="A58" s="490" t="s">
        <v>65</v>
      </c>
      <c r="B58" s="490"/>
      <c r="C58" s="491"/>
      <c r="D58" s="482"/>
      <c r="E58" s="482"/>
      <c r="F58" s="482"/>
      <c r="G58" s="482"/>
      <c r="H58" s="482"/>
      <c r="I58" s="482"/>
      <c r="J58" s="491"/>
      <c r="K58" s="490"/>
      <c r="L58" s="482"/>
      <c r="M58" s="482"/>
      <c r="N58" s="482"/>
      <c r="O58" s="482"/>
      <c r="P58" s="482"/>
      <c r="Q58" s="491"/>
      <c r="R58" s="491"/>
      <c r="S58" s="491"/>
      <c r="T58" s="491">
        <v>1.916</v>
      </c>
      <c r="U58" s="574">
        <f t="shared" si="2"/>
        <v>1.916</v>
      </c>
      <c r="V58" s="573">
        <f t="shared" si="3"/>
        <v>0.0511657430929585</v>
      </c>
      <c r="W58" s="20"/>
    </row>
    <row r="59" spans="1:23" ht="12.75">
      <c r="A59" s="490" t="s">
        <v>66</v>
      </c>
      <c r="B59" s="490"/>
      <c r="C59" s="491"/>
      <c r="D59" s="482"/>
      <c r="E59" s="482"/>
      <c r="F59" s="482"/>
      <c r="G59" s="482"/>
      <c r="H59" s="482"/>
      <c r="I59" s="482"/>
      <c r="J59" s="491"/>
      <c r="K59" s="490"/>
      <c r="L59" s="482"/>
      <c r="M59" s="482"/>
      <c r="N59" s="482"/>
      <c r="O59" s="482"/>
      <c r="P59" s="482"/>
      <c r="Q59" s="491"/>
      <c r="R59" s="491"/>
      <c r="S59" s="491"/>
      <c r="T59" s="491">
        <v>2.568</v>
      </c>
      <c r="U59" s="574">
        <f aca="true" t="shared" si="4" ref="U59:U91">SUM(L59:T59)</f>
        <v>2.568</v>
      </c>
      <c r="V59" s="573">
        <f t="shared" si="3"/>
        <v>0.06857705024150178</v>
      </c>
      <c r="W59" s="20"/>
    </row>
    <row r="60" spans="1:23" ht="12.75">
      <c r="A60" s="490" t="s">
        <v>67</v>
      </c>
      <c r="B60" s="490"/>
      <c r="C60" s="491"/>
      <c r="D60" s="482"/>
      <c r="E60" s="482"/>
      <c r="F60" s="482"/>
      <c r="G60" s="482"/>
      <c r="H60" s="482"/>
      <c r="I60" s="482"/>
      <c r="J60" s="491"/>
      <c r="K60" s="490"/>
      <c r="L60" s="482"/>
      <c r="M60" s="482"/>
      <c r="N60" s="482"/>
      <c r="O60" s="482"/>
      <c r="P60" s="491">
        <v>9.337</v>
      </c>
      <c r="Q60" s="491"/>
      <c r="R60" s="491"/>
      <c r="S60" s="491"/>
      <c r="T60" s="491"/>
      <c r="U60" s="574">
        <f t="shared" si="4"/>
        <v>9.337</v>
      </c>
      <c r="V60" s="573">
        <f t="shared" si="3"/>
        <v>0.24933953197231393</v>
      </c>
      <c r="W60" s="20"/>
    </row>
    <row r="61" spans="1:23" ht="12.75">
      <c r="A61" s="490" t="s">
        <v>68</v>
      </c>
      <c r="B61" s="490"/>
      <c r="C61" s="491"/>
      <c r="D61" s="482"/>
      <c r="E61" s="482"/>
      <c r="F61" s="482"/>
      <c r="G61" s="482"/>
      <c r="H61" s="482"/>
      <c r="I61" s="482"/>
      <c r="J61" s="491"/>
      <c r="K61" s="490"/>
      <c r="L61" s="482"/>
      <c r="M61" s="482"/>
      <c r="N61" s="482"/>
      <c r="O61" s="482"/>
      <c r="P61" s="482"/>
      <c r="Q61" s="491"/>
      <c r="R61" s="491"/>
      <c r="S61" s="491"/>
      <c r="T61" s="491">
        <v>25.091</v>
      </c>
      <c r="U61" s="574">
        <f t="shared" si="4"/>
        <v>25.091</v>
      </c>
      <c r="V61" s="573">
        <f t="shared" si="3"/>
        <v>0.6700415761719319</v>
      </c>
      <c r="W61" s="20"/>
    </row>
    <row r="62" spans="1:23" ht="12.75">
      <c r="A62" s="490" t="s">
        <v>69</v>
      </c>
      <c r="B62" s="490"/>
      <c r="C62" s="491"/>
      <c r="D62" s="482"/>
      <c r="E62" s="482"/>
      <c r="F62" s="482"/>
      <c r="G62" s="482"/>
      <c r="H62" s="482"/>
      <c r="I62" s="482"/>
      <c r="J62" s="491"/>
      <c r="K62" s="490"/>
      <c r="L62" s="482"/>
      <c r="M62" s="482"/>
      <c r="N62" s="482"/>
      <c r="O62" s="482"/>
      <c r="P62" s="482"/>
      <c r="Q62" s="491"/>
      <c r="R62" s="491"/>
      <c r="S62" s="491"/>
      <c r="T62" s="491">
        <v>26.24</v>
      </c>
      <c r="U62" s="574">
        <f t="shared" si="4"/>
        <v>26.24</v>
      </c>
      <c r="V62" s="573">
        <f t="shared" si="3"/>
        <v>0.7007249993524169</v>
      </c>
      <c r="W62" s="20"/>
    </row>
    <row r="63" spans="1:23" ht="12.75">
      <c r="A63" s="490" t="s">
        <v>70</v>
      </c>
      <c r="B63" s="490"/>
      <c r="C63" s="491"/>
      <c r="D63" s="482"/>
      <c r="E63" s="482"/>
      <c r="F63" s="482"/>
      <c r="G63" s="482"/>
      <c r="H63" s="482"/>
      <c r="I63" s="482"/>
      <c r="J63" s="491"/>
      <c r="K63" s="490"/>
      <c r="L63" s="482"/>
      <c r="M63" s="482"/>
      <c r="N63" s="482"/>
      <c r="O63" s="482"/>
      <c r="P63" s="482">
        <v>49.975</v>
      </c>
      <c r="Q63" s="491"/>
      <c r="R63" s="491"/>
      <c r="S63" s="491"/>
      <c r="T63" s="491"/>
      <c r="U63" s="574">
        <f t="shared" si="4"/>
        <v>49.975</v>
      </c>
      <c r="V63" s="573">
        <f t="shared" si="3"/>
        <v>1.3345553293687897</v>
      </c>
      <c r="W63" s="20"/>
    </row>
    <row r="64" spans="1:23" ht="12.75">
      <c r="A64" s="490" t="s">
        <v>71</v>
      </c>
      <c r="B64" s="490"/>
      <c r="C64" s="491"/>
      <c r="D64" s="482"/>
      <c r="E64" s="482"/>
      <c r="F64" s="482"/>
      <c r="G64" s="482"/>
      <c r="H64" s="482"/>
      <c r="I64" s="482"/>
      <c r="J64" s="491"/>
      <c r="K64" s="490"/>
      <c r="L64" s="482"/>
      <c r="M64" s="482"/>
      <c r="N64" s="482"/>
      <c r="O64" s="482"/>
      <c r="P64" s="482">
        <v>21.32</v>
      </c>
      <c r="Q64" s="491"/>
      <c r="R64" s="491"/>
      <c r="S64" s="491"/>
      <c r="T64" s="491"/>
      <c r="U64" s="574">
        <f t="shared" si="4"/>
        <v>21.32</v>
      </c>
      <c r="V64" s="573">
        <f t="shared" si="3"/>
        <v>0.5693390619738389</v>
      </c>
      <c r="W64" s="20"/>
    </row>
    <row r="65" spans="1:23" ht="12.75">
      <c r="A65" s="490" t="s">
        <v>72</v>
      </c>
      <c r="B65" s="490"/>
      <c r="C65" s="491"/>
      <c r="D65" s="482"/>
      <c r="E65" s="482"/>
      <c r="F65" s="482"/>
      <c r="G65" s="482"/>
      <c r="H65" s="482"/>
      <c r="I65" s="482"/>
      <c r="J65" s="491"/>
      <c r="K65" s="490"/>
      <c r="L65" s="482"/>
      <c r="M65" s="482"/>
      <c r="N65" s="482"/>
      <c r="O65" s="482"/>
      <c r="P65" s="482"/>
      <c r="Q65" s="491"/>
      <c r="R65" s="491"/>
      <c r="S65" s="491"/>
      <c r="T65" s="491">
        <v>33.907</v>
      </c>
      <c r="U65" s="574">
        <f t="shared" si="4"/>
        <v>33.907</v>
      </c>
      <c r="V65" s="573">
        <f t="shared" si="3"/>
        <v>0.9054680851007012</v>
      </c>
      <c r="W65" s="20"/>
    </row>
    <row r="66" spans="1:23" ht="12.75">
      <c r="A66" s="490" t="s">
        <v>73</v>
      </c>
      <c r="B66" s="490"/>
      <c r="C66" s="491"/>
      <c r="D66" s="482"/>
      <c r="E66" s="482"/>
      <c r="F66" s="482"/>
      <c r="G66" s="482"/>
      <c r="H66" s="482"/>
      <c r="I66" s="482"/>
      <c r="J66" s="491"/>
      <c r="K66" s="490"/>
      <c r="L66" s="482"/>
      <c r="M66" s="482"/>
      <c r="N66" s="482"/>
      <c r="O66" s="482"/>
      <c r="P66" s="482"/>
      <c r="Q66" s="491">
        <v>1.48</v>
      </c>
      <c r="R66" s="491"/>
      <c r="S66" s="491"/>
      <c r="T66" s="491">
        <v>43.535</v>
      </c>
      <c r="U66" s="574">
        <f t="shared" si="4"/>
        <v>45.01499999999999</v>
      </c>
      <c r="V66" s="573">
        <f t="shared" si="3"/>
        <v>1.2021012136375397</v>
      </c>
      <c r="W66" s="20"/>
    </row>
    <row r="67" spans="1:23" ht="12.75">
      <c r="A67" s="493" t="s">
        <v>74</v>
      </c>
      <c r="B67" s="482"/>
      <c r="C67" s="482"/>
      <c r="D67" s="482"/>
      <c r="E67" s="482"/>
      <c r="F67" s="482"/>
      <c r="G67" s="482"/>
      <c r="H67" s="482"/>
      <c r="I67" s="482"/>
      <c r="J67" s="491"/>
      <c r="K67" s="494"/>
      <c r="L67" s="482"/>
      <c r="M67" s="482"/>
      <c r="N67" s="482"/>
      <c r="O67" s="482"/>
      <c r="P67" s="482"/>
      <c r="Q67" s="491"/>
      <c r="R67" s="491">
        <v>3.076</v>
      </c>
      <c r="S67" s="491"/>
      <c r="T67" s="481">
        <v>23.805</v>
      </c>
      <c r="U67" s="574">
        <f t="shared" si="4"/>
        <v>26.881</v>
      </c>
      <c r="V67" s="573">
        <f t="shared" si="3"/>
        <v>0.7178425574539756</v>
      </c>
      <c r="W67" s="20"/>
    </row>
    <row r="68" spans="1:23" ht="12.75">
      <c r="A68" s="490" t="s">
        <v>75</v>
      </c>
      <c r="B68" s="490"/>
      <c r="C68" s="491"/>
      <c r="D68" s="482"/>
      <c r="E68" s="482"/>
      <c r="F68" s="482"/>
      <c r="G68" s="482"/>
      <c r="H68" s="482"/>
      <c r="I68" s="482"/>
      <c r="J68" s="491"/>
      <c r="K68" s="490"/>
      <c r="L68" s="482"/>
      <c r="M68" s="482"/>
      <c r="N68" s="482"/>
      <c r="O68" s="482"/>
      <c r="P68" s="482"/>
      <c r="Q68" s="491"/>
      <c r="R68" s="491"/>
      <c r="S68" s="491"/>
      <c r="T68" s="491">
        <v>11.865</v>
      </c>
      <c r="U68" s="574">
        <f t="shared" si="4"/>
        <v>11.865</v>
      </c>
      <c r="V68" s="573">
        <f t="shared" si="3"/>
        <v>0.3168484038611444</v>
      </c>
      <c r="W68" s="20"/>
    </row>
    <row r="69" spans="1:23" ht="12.75">
      <c r="A69" s="490" t="s">
        <v>76</v>
      </c>
      <c r="B69" s="490"/>
      <c r="C69" s="491"/>
      <c r="D69" s="482"/>
      <c r="E69" s="482"/>
      <c r="F69" s="482"/>
      <c r="G69" s="482"/>
      <c r="H69" s="482"/>
      <c r="I69" s="482"/>
      <c r="J69" s="491"/>
      <c r="K69" s="490"/>
      <c r="L69" s="482"/>
      <c r="M69" s="482"/>
      <c r="N69" s="482"/>
      <c r="O69" s="482"/>
      <c r="P69" s="482"/>
      <c r="Q69" s="491"/>
      <c r="R69" s="491"/>
      <c r="S69" s="491"/>
      <c r="T69" s="491">
        <v>3.665</v>
      </c>
      <c r="U69" s="574">
        <f t="shared" si="4"/>
        <v>3.665</v>
      </c>
      <c r="V69" s="573">
        <f t="shared" si="3"/>
        <v>0.09787184156351404</v>
      </c>
      <c r="W69" s="20"/>
    </row>
    <row r="70" spans="1:23" ht="12.75">
      <c r="A70" s="490" t="s">
        <v>77</v>
      </c>
      <c r="B70" s="490"/>
      <c r="C70" s="491"/>
      <c r="D70" s="482"/>
      <c r="E70" s="482"/>
      <c r="F70" s="482"/>
      <c r="G70" s="482"/>
      <c r="H70" s="482"/>
      <c r="I70" s="482"/>
      <c r="J70" s="491"/>
      <c r="K70" s="490"/>
      <c r="L70" s="482"/>
      <c r="M70" s="482">
        <v>17.997</v>
      </c>
      <c r="N70" s="482"/>
      <c r="O70" s="482"/>
      <c r="P70" s="482"/>
      <c r="Q70" s="491"/>
      <c r="R70" s="491"/>
      <c r="S70" s="491"/>
      <c r="T70" s="491"/>
      <c r="U70" s="574">
        <f t="shared" si="4"/>
        <v>17.997</v>
      </c>
      <c r="V70" s="573">
        <f aca="true" t="shared" si="5" ref="V70:V101">U70/$U$152*100</f>
        <v>0.480600145325665</v>
      </c>
      <c r="W70" s="20"/>
    </row>
    <row r="71" spans="1:23" ht="12.75">
      <c r="A71" s="490" t="s">
        <v>78</v>
      </c>
      <c r="B71" s="490"/>
      <c r="C71" s="491"/>
      <c r="D71" s="482"/>
      <c r="E71" s="482"/>
      <c r="F71" s="482"/>
      <c r="G71" s="482"/>
      <c r="H71" s="482"/>
      <c r="I71" s="482"/>
      <c r="J71" s="491"/>
      <c r="K71" s="490"/>
      <c r="L71" s="482"/>
      <c r="M71" s="482"/>
      <c r="N71" s="482"/>
      <c r="O71" s="482"/>
      <c r="P71" s="482"/>
      <c r="Q71" s="491"/>
      <c r="R71" s="491"/>
      <c r="S71" s="491"/>
      <c r="T71" s="491">
        <v>5.181</v>
      </c>
      <c r="U71" s="574">
        <f t="shared" si="4"/>
        <v>5.181</v>
      </c>
      <c r="V71" s="573">
        <f t="shared" si="5"/>
        <v>0.13835580112975884</v>
      </c>
      <c r="W71" s="20"/>
    </row>
    <row r="72" spans="1:23" ht="12.75">
      <c r="A72" s="490" t="s">
        <v>79</v>
      </c>
      <c r="B72" s="490"/>
      <c r="C72" s="491"/>
      <c r="D72" s="482"/>
      <c r="E72" s="482"/>
      <c r="F72" s="482"/>
      <c r="G72" s="482"/>
      <c r="H72" s="482"/>
      <c r="I72" s="482"/>
      <c r="J72" s="491"/>
      <c r="K72" s="490"/>
      <c r="L72" s="482"/>
      <c r="M72" s="482"/>
      <c r="N72" s="482"/>
      <c r="O72" s="482"/>
      <c r="P72" s="482"/>
      <c r="Q72" s="491"/>
      <c r="R72" s="491"/>
      <c r="S72" s="491"/>
      <c r="T72" s="491">
        <v>8.057</v>
      </c>
      <c r="U72" s="574">
        <f t="shared" si="4"/>
        <v>8.057</v>
      </c>
      <c r="V72" s="573">
        <f t="shared" si="5"/>
        <v>0.21515782468683017</v>
      </c>
      <c r="W72" s="20"/>
    </row>
    <row r="73" spans="1:23" ht="12.75">
      <c r="A73" s="490" t="s">
        <v>80</v>
      </c>
      <c r="B73" s="490"/>
      <c r="C73" s="491"/>
      <c r="D73" s="482"/>
      <c r="E73" s="482"/>
      <c r="F73" s="482"/>
      <c r="G73" s="482"/>
      <c r="H73" s="482"/>
      <c r="I73" s="482"/>
      <c r="J73" s="491"/>
      <c r="K73" s="490"/>
      <c r="L73" s="482"/>
      <c r="M73" s="482"/>
      <c r="N73" s="482"/>
      <c r="O73" s="482"/>
      <c r="P73" s="482"/>
      <c r="Q73" s="491"/>
      <c r="R73" s="491"/>
      <c r="S73" s="491"/>
      <c r="T73" s="491">
        <v>15.6</v>
      </c>
      <c r="U73" s="574">
        <f t="shared" si="4"/>
        <v>15.6</v>
      </c>
      <c r="V73" s="573">
        <f t="shared" si="5"/>
        <v>0.4165895575418333</v>
      </c>
      <c r="W73" s="20"/>
    </row>
    <row r="74" spans="1:23" ht="12.75">
      <c r="A74" s="490" t="s">
        <v>81</v>
      </c>
      <c r="B74" s="490"/>
      <c r="C74" s="491"/>
      <c r="D74" s="482"/>
      <c r="E74" s="482"/>
      <c r="F74" s="482"/>
      <c r="G74" s="482"/>
      <c r="H74" s="482"/>
      <c r="I74" s="482"/>
      <c r="J74" s="491"/>
      <c r="K74" s="490"/>
      <c r="L74" s="482"/>
      <c r="M74" s="482"/>
      <c r="N74" s="482"/>
      <c r="O74" s="482"/>
      <c r="P74" s="482"/>
      <c r="Q74" s="491"/>
      <c r="R74" s="491"/>
      <c r="S74" s="491"/>
      <c r="T74" s="491">
        <v>17</v>
      </c>
      <c r="U74" s="574">
        <f t="shared" si="4"/>
        <v>17</v>
      </c>
      <c r="V74" s="573">
        <f t="shared" si="5"/>
        <v>0.4539757998853311</v>
      </c>
      <c r="W74" s="20"/>
    </row>
    <row r="75" spans="1:23" ht="12.75">
      <c r="A75" s="490" t="s">
        <v>82</v>
      </c>
      <c r="B75" s="490"/>
      <c r="C75" s="491"/>
      <c r="D75" s="482"/>
      <c r="E75" s="482"/>
      <c r="F75" s="482"/>
      <c r="G75" s="482"/>
      <c r="H75" s="482"/>
      <c r="I75" s="482"/>
      <c r="J75" s="491"/>
      <c r="K75" s="490"/>
      <c r="L75" s="482"/>
      <c r="M75" s="482"/>
      <c r="N75" s="482"/>
      <c r="O75" s="482"/>
      <c r="P75" s="482">
        <v>6.886</v>
      </c>
      <c r="Q75" s="491"/>
      <c r="R75" s="491"/>
      <c r="S75" s="491"/>
      <c r="T75" s="491"/>
      <c r="U75" s="574">
        <f t="shared" si="4"/>
        <v>6.886</v>
      </c>
      <c r="V75" s="573">
        <f t="shared" si="5"/>
        <v>0.1838869034123759</v>
      </c>
      <c r="W75" s="20"/>
    </row>
    <row r="76" spans="1:23" ht="12.75">
      <c r="A76" s="490" t="s">
        <v>83</v>
      </c>
      <c r="B76" s="490"/>
      <c r="C76" s="491"/>
      <c r="D76" s="482"/>
      <c r="E76" s="482"/>
      <c r="F76" s="482"/>
      <c r="G76" s="482"/>
      <c r="H76" s="482"/>
      <c r="I76" s="482"/>
      <c r="J76" s="491"/>
      <c r="K76" s="490"/>
      <c r="L76" s="482"/>
      <c r="M76" s="482"/>
      <c r="N76" s="482"/>
      <c r="O76" s="482"/>
      <c r="P76" s="482"/>
      <c r="Q76" s="491"/>
      <c r="R76" s="491"/>
      <c r="S76" s="491"/>
      <c r="T76" s="491">
        <v>15.688</v>
      </c>
      <c r="U76" s="574">
        <f t="shared" si="4"/>
        <v>15.688</v>
      </c>
      <c r="V76" s="573">
        <f t="shared" si="5"/>
        <v>0.41893954991771026</v>
      </c>
      <c r="W76" s="20"/>
    </row>
    <row r="77" spans="1:23" ht="12.75">
      <c r="A77" s="490" t="s">
        <v>84</v>
      </c>
      <c r="B77" s="490"/>
      <c r="C77" s="491"/>
      <c r="D77" s="482"/>
      <c r="E77" s="482"/>
      <c r="F77" s="482"/>
      <c r="G77" s="482"/>
      <c r="H77" s="482"/>
      <c r="I77" s="482"/>
      <c r="J77" s="491"/>
      <c r="K77" s="490"/>
      <c r="L77" s="482"/>
      <c r="M77" s="482"/>
      <c r="N77" s="482"/>
      <c r="O77" s="482"/>
      <c r="P77" s="482"/>
      <c r="Q77" s="491"/>
      <c r="R77" s="491"/>
      <c r="S77" s="491"/>
      <c r="T77" s="491">
        <v>12.5</v>
      </c>
      <c r="U77" s="574">
        <f t="shared" si="4"/>
        <v>12.5</v>
      </c>
      <c r="V77" s="573">
        <f t="shared" si="5"/>
        <v>0.33380573520980233</v>
      </c>
      <c r="W77" s="20"/>
    </row>
    <row r="78" spans="1:23" ht="12.75">
      <c r="A78" s="490" t="s">
        <v>85</v>
      </c>
      <c r="B78" s="490"/>
      <c r="C78" s="491"/>
      <c r="D78" s="482"/>
      <c r="E78" s="482"/>
      <c r="F78" s="482"/>
      <c r="G78" s="482"/>
      <c r="H78" s="482"/>
      <c r="I78" s="482"/>
      <c r="J78" s="491"/>
      <c r="K78" s="490"/>
      <c r="L78" s="482"/>
      <c r="M78" s="482"/>
      <c r="N78" s="482"/>
      <c r="O78" s="482"/>
      <c r="P78" s="482"/>
      <c r="Q78" s="491"/>
      <c r="R78" s="491"/>
      <c r="S78" s="491"/>
      <c r="T78" s="491">
        <v>7.525</v>
      </c>
      <c r="U78" s="574">
        <f t="shared" si="4"/>
        <v>7.525</v>
      </c>
      <c r="V78" s="573">
        <f t="shared" si="5"/>
        <v>0.200951052596301</v>
      </c>
      <c r="W78" s="20"/>
    </row>
    <row r="79" spans="1:23" ht="12.75">
      <c r="A79" s="490" t="s">
        <v>86</v>
      </c>
      <c r="B79" s="490"/>
      <c r="C79" s="491"/>
      <c r="D79" s="482"/>
      <c r="E79" s="482"/>
      <c r="F79" s="482"/>
      <c r="G79" s="482"/>
      <c r="H79" s="482"/>
      <c r="I79" s="482"/>
      <c r="J79" s="491"/>
      <c r="K79" s="490"/>
      <c r="L79" s="482"/>
      <c r="M79" s="482"/>
      <c r="N79" s="482"/>
      <c r="O79" s="482"/>
      <c r="P79" s="482"/>
      <c r="Q79" s="491"/>
      <c r="R79" s="491"/>
      <c r="S79" s="491"/>
      <c r="T79" s="491">
        <v>40.579</v>
      </c>
      <c r="U79" s="574">
        <f t="shared" si="4"/>
        <v>40.579</v>
      </c>
      <c r="V79" s="573">
        <f t="shared" si="5"/>
        <v>1.0836402343262854</v>
      </c>
      <c r="W79" s="20"/>
    </row>
    <row r="80" spans="1:23" ht="12.75">
      <c r="A80" s="490" t="s">
        <v>87</v>
      </c>
      <c r="B80" s="490"/>
      <c r="C80" s="491"/>
      <c r="D80" s="482"/>
      <c r="E80" s="482"/>
      <c r="F80" s="482"/>
      <c r="G80" s="482"/>
      <c r="H80" s="482"/>
      <c r="I80" s="482"/>
      <c r="J80" s="491"/>
      <c r="K80" s="490"/>
      <c r="L80" s="482"/>
      <c r="M80" s="482"/>
      <c r="N80" s="482"/>
      <c r="O80" s="482"/>
      <c r="P80" s="482"/>
      <c r="Q80" s="491"/>
      <c r="R80" s="491"/>
      <c r="S80" s="491"/>
      <c r="T80" s="491">
        <v>23.831</v>
      </c>
      <c r="U80" s="574">
        <f t="shared" si="4"/>
        <v>23.831</v>
      </c>
      <c r="V80" s="573">
        <f t="shared" si="5"/>
        <v>0.6363939580627839</v>
      </c>
      <c r="W80" s="20"/>
    </row>
    <row r="81" spans="1:23" ht="12.75">
      <c r="A81" s="490" t="s">
        <v>172</v>
      </c>
      <c r="B81" s="490"/>
      <c r="C81" s="491"/>
      <c r="D81" s="482"/>
      <c r="E81" s="482"/>
      <c r="F81" s="482"/>
      <c r="G81" s="482"/>
      <c r="H81" s="482"/>
      <c r="I81" s="482"/>
      <c r="J81" s="491"/>
      <c r="K81" s="490"/>
      <c r="L81" s="482"/>
      <c r="M81" s="482"/>
      <c r="N81" s="482"/>
      <c r="O81" s="482"/>
      <c r="P81" s="482"/>
      <c r="Q81" s="491"/>
      <c r="R81" s="491"/>
      <c r="S81" s="491"/>
      <c r="T81" s="491">
        <v>5.75</v>
      </c>
      <c r="U81" s="574">
        <f t="shared" si="4"/>
        <v>5.75</v>
      </c>
      <c r="V81" s="573">
        <f t="shared" si="5"/>
        <v>0.15355063819650908</v>
      </c>
      <c r="W81" s="20"/>
    </row>
    <row r="82" spans="1:23" ht="12.75">
      <c r="A82" s="490" t="s">
        <v>88</v>
      </c>
      <c r="B82" s="490"/>
      <c r="C82" s="491"/>
      <c r="D82" s="482"/>
      <c r="E82" s="482"/>
      <c r="F82" s="482"/>
      <c r="G82" s="482"/>
      <c r="H82" s="482"/>
      <c r="I82" s="482"/>
      <c r="J82" s="491"/>
      <c r="K82" s="490"/>
      <c r="L82" s="482"/>
      <c r="M82" s="482"/>
      <c r="N82" s="482"/>
      <c r="O82" s="482"/>
      <c r="P82" s="482"/>
      <c r="Q82" s="491"/>
      <c r="R82" s="491"/>
      <c r="S82" s="491"/>
      <c r="T82" s="491">
        <v>27.031</v>
      </c>
      <c r="U82" s="574">
        <f t="shared" si="4"/>
        <v>27.031</v>
      </c>
      <c r="V82" s="573">
        <f t="shared" si="5"/>
        <v>0.7218482262764933</v>
      </c>
      <c r="W82" s="20"/>
    </row>
    <row r="83" spans="1:23" ht="12.75">
      <c r="A83" s="490" t="s">
        <v>89</v>
      </c>
      <c r="B83" s="490"/>
      <c r="C83" s="491"/>
      <c r="D83" s="482"/>
      <c r="E83" s="482"/>
      <c r="F83" s="482"/>
      <c r="G83" s="482"/>
      <c r="H83" s="482"/>
      <c r="I83" s="482"/>
      <c r="J83" s="491"/>
      <c r="K83" s="490"/>
      <c r="L83" s="482"/>
      <c r="M83" s="482"/>
      <c r="N83" s="482"/>
      <c r="O83" s="482"/>
      <c r="P83" s="482"/>
      <c r="Q83" s="491"/>
      <c r="R83" s="491"/>
      <c r="S83" s="491"/>
      <c r="T83" s="491">
        <v>113.62</v>
      </c>
      <c r="U83" s="574">
        <f t="shared" si="4"/>
        <v>113.62</v>
      </c>
      <c r="V83" s="573">
        <f t="shared" si="5"/>
        <v>3.0341606107630192</v>
      </c>
      <c r="W83" s="20"/>
    </row>
    <row r="84" spans="1:23" ht="12.75">
      <c r="A84" s="490" t="s">
        <v>90</v>
      </c>
      <c r="B84" s="490"/>
      <c r="C84" s="491"/>
      <c r="D84" s="482"/>
      <c r="E84" s="482"/>
      <c r="F84" s="482"/>
      <c r="G84" s="482"/>
      <c r="H84" s="482"/>
      <c r="I84" s="482"/>
      <c r="J84" s="491"/>
      <c r="K84" s="490"/>
      <c r="L84" s="482"/>
      <c r="M84" s="482"/>
      <c r="N84" s="482"/>
      <c r="O84" s="482"/>
      <c r="P84" s="482">
        <v>5.1</v>
      </c>
      <c r="Q84" s="491"/>
      <c r="R84" s="491"/>
      <c r="S84" s="491"/>
      <c r="T84" s="491"/>
      <c r="U84" s="574">
        <f t="shared" si="4"/>
        <v>5.1</v>
      </c>
      <c r="V84" s="573">
        <f t="shared" si="5"/>
        <v>0.13619273996559933</v>
      </c>
      <c r="W84" s="20"/>
    </row>
    <row r="85" spans="1:23" ht="12.75">
      <c r="A85" s="490" t="s">
        <v>91</v>
      </c>
      <c r="B85" s="490"/>
      <c r="C85" s="491"/>
      <c r="D85" s="482"/>
      <c r="E85" s="482"/>
      <c r="F85" s="482"/>
      <c r="G85" s="482"/>
      <c r="H85" s="482"/>
      <c r="I85" s="482"/>
      <c r="J85" s="491"/>
      <c r="K85" s="490"/>
      <c r="L85" s="482"/>
      <c r="M85" s="482"/>
      <c r="N85" s="482"/>
      <c r="O85" s="482"/>
      <c r="P85" s="482">
        <v>33.33</v>
      </c>
      <c r="Q85" s="491"/>
      <c r="R85" s="491"/>
      <c r="S85" s="491"/>
      <c r="T85" s="491"/>
      <c r="U85" s="574">
        <f t="shared" si="4"/>
        <v>33.33</v>
      </c>
      <c r="V85" s="573">
        <f t="shared" si="5"/>
        <v>0.8900596123634169</v>
      </c>
      <c r="W85" s="20"/>
    </row>
    <row r="86" spans="1:27" ht="12.75">
      <c r="A86" s="490" t="s">
        <v>92</v>
      </c>
      <c r="B86" s="490"/>
      <c r="C86" s="491"/>
      <c r="D86" s="482"/>
      <c r="E86" s="482"/>
      <c r="F86" s="482"/>
      <c r="G86" s="482"/>
      <c r="H86" s="482"/>
      <c r="I86" s="482"/>
      <c r="J86" s="491"/>
      <c r="K86" s="490"/>
      <c r="L86" s="482"/>
      <c r="M86" s="482"/>
      <c r="N86" s="482"/>
      <c r="O86" s="482"/>
      <c r="P86" s="482">
        <v>6.751</v>
      </c>
      <c r="Q86" s="491"/>
      <c r="R86" s="491"/>
      <c r="S86" s="491"/>
      <c r="T86" s="491"/>
      <c r="U86" s="574">
        <f t="shared" si="4"/>
        <v>6.751</v>
      </c>
      <c r="V86" s="573">
        <f t="shared" si="5"/>
        <v>0.18028180147211004</v>
      </c>
      <c r="W86" s="20"/>
      <c r="X86"/>
      <c r="Y86"/>
      <c r="Z86"/>
      <c r="AA86"/>
    </row>
    <row r="87" spans="1:27" ht="12.75">
      <c r="A87" s="490" t="s">
        <v>286</v>
      </c>
      <c r="B87" s="490"/>
      <c r="C87" s="491"/>
      <c r="D87" s="482"/>
      <c r="E87" s="482"/>
      <c r="F87" s="482"/>
      <c r="G87" s="482"/>
      <c r="H87" s="482"/>
      <c r="I87" s="482"/>
      <c r="J87" s="491"/>
      <c r="K87" s="490"/>
      <c r="L87" s="482"/>
      <c r="M87" s="482"/>
      <c r="N87" s="482"/>
      <c r="O87" s="482"/>
      <c r="P87" s="488">
        <v>4.773</v>
      </c>
      <c r="Q87" s="487"/>
      <c r="R87" s="487"/>
      <c r="S87" s="487"/>
      <c r="T87" s="487">
        <v>69.34100000000001</v>
      </c>
      <c r="U87" s="574">
        <f t="shared" si="4"/>
        <v>74.114</v>
      </c>
      <c r="V87" s="573">
        <f t="shared" si="5"/>
        <v>1.9791742607471432</v>
      </c>
      <c r="W87" s="20"/>
      <c r="X87"/>
      <c r="Y87"/>
      <c r="Z87"/>
      <c r="AA87"/>
    </row>
    <row r="88" spans="1:27" ht="12.75">
      <c r="A88" s="490" t="s">
        <v>93</v>
      </c>
      <c r="B88" s="490"/>
      <c r="C88" s="491"/>
      <c r="D88" s="482"/>
      <c r="E88" s="482"/>
      <c r="F88" s="482"/>
      <c r="G88" s="482"/>
      <c r="H88" s="482"/>
      <c r="I88" s="482"/>
      <c r="J88" s="491"/>
      <c r="K88" s="490"/>
      <c r="L88" s="482"/>
      <c r="M88" s="482"/>
      <c r="N88" s="482"/>
      <c r="O88" s="482"/>
      <c r="P88" s="482"/>
      <c r="Q88" s="491"/>
      <c r="R88" s="491"/>
      <c r="S88" s="491"/>
      <c r="T88" s="491">
        <v>8.153</v>
      </c>
      <c r="U88" s="574">
        <f t="shared" si="4"/>
        <v>8.153</v>
      </c>
      <c r="V88" s="573">
        <f t="shared" si="5"/>
        <v>0.21772145273324145</v>
      </c>
      <c r="W88" s="20"/>
      <c r="X88"/>
      <c r="Y88"/>
      <c r="Z88"/>
      <c r="AA88"/>
    </row>
    <row r="89" spans="1:27" ht="12.75">
      <c r="A89" s="490" t="s">
        <v>94</v>
      </c>
      <c r="B89" s="490"/>
      <c r="C89" s="491"/>
      <c r="D89" s="482"/>
      <c r="E89" s="482"/>
      <c r="F89" s="482"/>
      <c r="G89" s="482"/>
      <c r="H89" s="482"/>
      <c r="I89" s="482"/>
      <c r="J89" s="491"/>
      <c r="K89" s="490"/>
      <c r="L89" s="482"/>
      <c r="M89" s="482"/>
      <c r="N89" s="482"/>
      <c r="O89" s="482"/>
      <c r="P89" s="482"/>
      <c r="Q89" s="491"/>
      <c r="R89" s="491"/>
      <c r="S89" s="491"/>
      <c r="T89" s="491">
        <v>33.337</v>
      </c>
      <c r="U89" s="574">
        <f t="shared" si="4"/>
        <v>33.337</v>
      </c>
      <c r="V89" s="573">
        <f t="shared" si="5"/>
        <v>0.8902465435751344</v>
      </c>
      <c r="W89" s="20"/>
      <c r="X89"/>
      <c r="Y89"/>
      <c r="Z89"/>
      <c r="AA89"/>
    </row>
    <row r="90" spans="1:27" ht="12.75">
      <c r="A90" s="492" t="s">
        <v>95</v>
      </c>
      <c r="B90" s="490"/>
      <c r="C90" s="491"/>
      <c r="D90" s="482"/>
      <c r="E90" s="482"/>
      <c r="F90" s="482"/>
      <c r="G90" s="482"/>
      <c r="H90" s="482"/>
      <c r="I90" s="482"/>
      <c r="J90" s="491"/>
      <c r="K90" s="490"/>
      <c r="L90" s="482"/>
      <c r="M90" s="482">
        <v>0.577</v>
      </c>
      <c r="N90" s="482"/>
      <c r="O90" s="482"/>
      <c r="P90" s="482"/>
      <c r="Q90" s="491"/>
      <c r="R90" s="491"/>
      <c r="S90" s="491"/>
      <c r="T90" s="491">
        <v>28.758</v>
      </c>
      <c r="U90" s="574">
        <f t="shared" si="4"/>
        <v>29.335</v>
      </c>
      <c r="V90" s="573">
        <f t="shared" si="5"/>
        <v>0.7833752993903641</v>
      </c>
      <c r="W90" s="20"/>
      <c r="X90"/>
      <c r="Y90"/>
      <c r="Z90"/>
      <c r="AA90"/>
    </row>
    <row r="91" spans="1:27" ht="12.75">
      <c r="A91" s="490" t="s">
        <v>640</v>
      </c>
      <c r="B91" s="490"/>
      <c r="C91" s="491"/>
      <c r="D91" s="482"/>
      <c r="E91" s="482"/>
      <c r="F91" s="482"/>
      <c r="G91" s="482"/>
      <c r="H91" s="482"/>
      <c r="I91" s="482"/>
      <c r="J91" s="491"/>
      <c r="K91" s="490"/>
      <c r="L91" s="482">
        <v>2.002</v>
      </c>
      <c r="M91" s="482"/>
      <c r="N91" s="482"/>
      <c r="O91" s="482"/>
      <c r="P91" s="482">
        <v>43.775</v>
      </c>
      <c r="Q91" s="491"/>
      <c r="R91" s="491"/>
      <c r="S91" s="491"/>
      <c r="T91" s="491"/>
      <c r="U91" s="574">
        <f t="shared" si="4"/>
        <v>45.777</v>
      </c>
      <c r="V91" s="573">
        <f t="shared" si="5"/>
        <v>1.2224500112559296</v>
      </c>
      <c r="W91" s="20"/>
      <c r="X91"/>
      <c r="Y91"/>
      <c r="Z91"/>
      <c r="AA91"/>
    </row>
    <row r="92" spans="1:27" ht="12.75">
      <c r="A92" s="490" t="s">
        <v>96</v>
      </c>
      <c r="B92" s="490"/>
      <c r="C92" s="491"/>
      <c r="D92" s="482"/>
      <c r="E92" s="482"/>
      <c r="F92" s="482"/>
      <c r="G92" s="482"/>
      <c r="H92" s="482"/>
      <c r="I92" s="482"/>
      <c r="J92" s="491"/>
      <c r="K92" s="490"/>
      <c r="L92" s="482"/>
      <c r="M92" s="482"/>
      <c r="N92" s="482"/>
      <c r="O92" s="482"/>
      <c r="P92" s="482">
        <v>85.974</v>
      </c>
      <c r="Q92" s="491"/>
      <c r="R92" s="491"/>
      <c r="S92" s="491"/>
      <c r="T92" s="491"/>
      <c r="U92" s="574">
        <f aca="true" t="shared" si="6" ref="U92:U102">SUM(L92:T92)</f>
        <v>85.974</v>
      </c>
      <c r="V92" s="573">
        <f t="shared" si="5"/>
        <v>2.295889142314204</v>
      </c>
      <c r="W92" s="20"/>
      <c r="X92"/>
      <c r="Y92"/>
      <c r="Z92"/>
      <c r="AA92"/>
    </row>
    <row r="93" spans="1:23" ht="12.75">
      <c r="A93" s="490" t="s">
        <v>97</v>
      </c>
      <c r="B93" s="490"/>
      <c r="C93" s="491"/>
      <c r="D93" s="482"/>
      <c r="E93" s="482"/>
      <c r="F93" s="482"/>
      <c r="G93" s="482"/>
      <c r="H93" s="482"/>
      <c r="I93" s="482"/>
      <c r="J93" s="491"/>
      <c r="K93" s="490"/>
      <c r="L93" s="482"/>
      <c r="M93" s="482">
        <v>9.664</v>
      </c>
      <c r="N93" s="482"/>
      <c r="O93" s="482"/>
      <c r="P93" s="482"/>
      <c r="Q93" s="491"/>
      <c r="R93" s="491"/>
      <c r="S93" s="491"/>
      <c r="T93" s="491">
        <v>2.806</v>
      </c>
      <c r="U93" s="574">
        <f t="shared" si="6"/>
        <v>12.469999999999999</v>
      </c>
      <c r="V93" s="573">
        <f t="shared" si="5"/>
        <v>0.33300460144529875</v>
      </c>
      <c r="W93" s="20"/>
    </row>
    <row r="94" spans="1:23" ht="12.75">
      <c r="A94" s="483" t="s">
        <v>289</v>
      </c>
      <c r="B94" s="484"/>
      <c r="C94" s="485"/>
      <c r="D94" s="485"/>
      <c r="E94" s="485"/>
      <c r="F94" s="485"/>
      <c r="G94" s="485"/>
      <c r="H94" s="486"/>
      <c r="I94" s="495"/>
      <c r="J94" s="496"/>
      <c r="K94" s="490"/>
      <c r="L94" s="488"/>
      <c r="M94" s="488"/>
      <c r="N94" s="488"/>
      <c r="O94" s="488"/>
      <c r="P94" s="488">
        <v>17.689</v>
      </c>
      <c r="Q94" s="488"/>
      <c r="R94" s="488"/>
      <c r="S94" s="488"/>
      <c r="T94" s="488"/>
      <c r="U94" s="574">
        <f t="shared" si="6"/>
        <v>17.689</v>
      </c>
      <c r="V94" s="573">
        <f t="shared" si="5"/>
        <v>0.47237517201009543</v>
      </c>
      <c r="W94" s="20"/>
    </row>
    <row r="95" spans="1:23" ht="12.75">
      <c r="A95" s="490" t="s">
        <v>98</v>
      </c>
      <c r="B95" s="490"/>
      <c r="C95" s="491"/>
      <c r="D95" s="482"/>
      <c r="E95" s="482"/>
      <c r="F95" s="482"/>
      <c r="G95" s="482"/>
      <c r="H95" s="482"/>
      <c r="I95" s="482"/>
      <c r="J95" s="491"/>
      <c r="K95" s="490"/>
      <c r="L95" s="482"/>
      <c r="M95" s="482"/>
      <c r="N95" s="482"/>
      <c r="O95" s="482"/>
      <c r="P95" s="482"/>
      <c r="Q95" s="491"/>
      <c r="R95" s="491"/>
      <c r="S95" s="491"/>
      <c r="T95" s="491">
        <v>66.253</v>
      </c>
      <c r="U95" s="574">
        <f t="shared" si="6"/>
        <v>66.253</v>
      </c>
      <c r="V95" s="573">
        <f t="shared" si="5"/>
        <v>1.7692505099884026</v>
      </c>
      <c r="W95" s="20"/>
    </row>
    <row r="96" spans="1:23" ht="12.75">
      <c r="A96" s="490" t="s">
        <v>99</v>
      </c>
      <c r="B96" s="490"/>
      <c r="C96" s="491"/>
      <c r="D96" s="482"/>
      <c r="E96" s="482"/>
      <c r="F96" s="482"/>
      <c r="G96" s="482"/>
      <c r="H96" s="482"/>
      <c r="I96" s="482"/>
      <c r="J96" s="491"/>
      <c r="K96" s="490"/>
      <c r="L96" s="482"/>
      <c r="M96" s="482"/>
      <c r="N96" s="482"/>
      <c r="O96" s="482"/>
      <c r="P96" s="482">
        <v>7.45</v>
      </c>
      <c r="Q96" s="491"/>
      <c r="R96" s="491"/>
      <c r="S96" s="491"/>
      <c r="T96" s="491"/>
      <c r="U96" s="574">
        <f t="shared" si="6"/>
        <v>7.45</v>
      </c>
      <c r="V96" s="573">
        <f t="shared" si="5"/>
        <v>0.19894821818504219</v>
      </c>
      <c r="W96" s="20"/>
    </row>
    <row r="97" spans="1:23" ht="12.75">
      <c r="A97" s="490" t="s">
        <v>100</v>
      </c>
      <c r="B97" s="490"/>
      <c r="C97" s="491"/>
      <c r="D97" s="482"/>
      <c r="E97" s="482"/>
      <c r="F97" s="482"/>
      <c r="G97" s="482"/>
      <c r="H97" s="482"/>
      <c r="I97" s="482"/>
      <c r="J97" s="491"/>
      <c r="K97" s="490"/>
      <c r="L97" s="482"/>
      <c r="M97" s="482"/>
      <c r="N97" s="482"/>
      <c r="O97" s="482"/>
      <c r="P97" s="482"/>
      <c r="Q97" s="491"/>
      <c r="R97" s="491"/>
      <c r="S97" s="491"/>
      <c r="T97" s="491">
        <v>26.062</v>
      </c>
      <c r="U97" s="574">
        <f t="shared" si="6"/>
        <v>26.062</v>
      </c>
      <c r="V97" s="573">
        <f t="shared" si="5"/>
        <v>0.6959716056830294</v>
      </c>
      <c r="W97" s="20"/>
    </row>
    <row r="98" spans="1:23" ht="12.75">
      <c r="A98" s="490" t="s">
        <v>651</v>
      </c>
      <c r="B98" s="490"/>
      <c r="C98" s="491"/>
      <c r="D98" s="482"/>
      <c r="E98" s="482"/>
      <c r="F98" s="482"/>
      <c r="G98" s="482"/>
      <c r="H98" s="482"/>
      <c r="I98" s="482"/>
      <c r="J98" s="491"/>
      <c r="K98" s="490"/>
      <c r="L98" s="482"/>
      <c r="M98" s="482"/>
      <c r="N98" s="482"/>
      <c r="O98" s="482"/>
      <c r="P98" s="482"/>
      <c r="Q98" s="491"/>
      <c r="R98" s="491"/>
      <c r="S98" s="491"/>
      <c r="T98" s="491">
        <v>13.148</v>
      </c>
      <c r="U98" s="574">
        <f t="shared" si="6"/>
        <v>13.148</v>
      </c>
      <c r="V98" s="573">
        <f t="shared" si="5"/>
        <v>0.35111022452307844</v>
      </c>
      <c r="W98" s="20"/>
    </row>
    <row r="99" spans="1:23" ht="12.75">
      <c r="A99" s="490" t="s">
        <v>101</v>
      </c>
      <c r="B99" s="490"/>
      <c r="C99" s="491"/>
      <c r="D99" s="482"/>
      <c r="E99" s="482"/>
      <c r="F99" s="482"/>
      <c r="G99" s="482"/>
      <c r="H99" s="482"/>
      <c r="I99" s="482"/>
      <c r="J99" s="491"/>
      <c r="K99" s="490"/>
      <c r="L99" s="482"/>
      <c r="M99" s="482"/>
      <c r="N99" s="482"/>
      <c r="O99" s="482"/>
      <c r="P99" s="482"/>
      <c r="Q99" s="491"/>
      <c r="R99" s="491"/>
      <c r="S99" s="491"/>
      <c r="T99" s="491">
        <v>3.848</v>
      </c>
      <c r="U99" s="574">
        <f t="shared" si="6"/>
        <v>3.848</v>
      </c>
      <c r="V99" s="573">
        <f t="shared" si="5"/>
        <v>0.10275875752698553</v>
      </c>
      <c r="W99" s="20"/>
    </row>
    <row r="100" spans="1:23" ht="12.75">
      <c r="A100" s="490" t="s">
        <v>102</v>
      </c>
      <c r="B100" s="490"/>
      <c r="C100" s="491"/>
      <c r="D100" s="482"/>
      <c r="E100" s="482"/>
      <c r="F100" s="482"/>
      <c r="G100" s="482"/>
      <c r="H100" s="482"/>
      <c r="I100" s="482"/>
      <c r="J100" s="491"/>
      <c r="K100" s="490"/>
      <c r="L100" s="482"/>
      <c r="M100" s="482"/>
      <c r="N100" s="482"/>
      <c r="O100" s="482"/>
      <c r="P100" s="482">
        <v>10.893</v>
      </c>
      <c r="Q100" s="491"/>
      <c r="R100" s="491"/>
      <c r="S100" s="491"/>
      <c r="T100" s="491"/>
      <c r="U100" s="574">
        <f t="shared" si="6"/>
        <v>10.893</v>
      </c>
      <c r="V100" s="573">
        <f t="shared" si="5"/>
        <v>0.29089166989123016</v>
      </c>
      <c r="W100" s="20"/>
    </row>
    <row r="101" spans="1:23" ht="12.75">
      <c r="A101" s="490" t="s">
        <v>103</v>
      </c>
      <c r="B101" s="490"/>
      <c r="C101" s="491"/>
      <c r="D101" s="482"/>
      <c r="E101" s="482"/>
      <c r="F101" s="482"/>
      <c r="G101" s="482"/>
      <c r="H101" s="482"/>
      <c r="I101" s="482"/>
      <c r="J101" s="491"/>
      <c r="K101" s="490"/>
      <c r="L101" s="482"/>
      <c r="M101" s="482"/>
      <c r="N101" s="482"/>
      <c r="O101" s="482"/>
      <c r="P101" s="482"/>
      <c r="Q101" s="491"/>
      <c r="R101" s="491"/>
      <c r="S101" s="491"/>
      <c r="T101" s="491">
        <v>8.028</v>
      </c>
      <c r="U101" s="574">
        <f t="shared" si="6"/>
        <v>8.028</v>
      </c>
      <c r="V101" s="573">
        <f t="shared" si="5"/>
        <v>0.21438339538114343</v>
      </c>
      <c r="W101" s="20"/>
    </row>
    <row r="102" spans="1:23" ht="12.75">
      <c r="A102" s="490" t="s">
        <v>104</v>
      </c>
      <c r="B102" s="490"/>
      <c r="C102" s="491"/>
      <c r="D102" s="482"/>
      <c r="E102" s="482"/>
      <c r="F102" s="482"/>
      <c r="G102" s="482"/>
      <c r="H102" s="482"/>
      <c r="I102" s="482"/>
      <c r="J102" s="491"/>
      <c r="K102" s="490"/>
      <c r="L102" s="482"/>
      <c r="M102" s="482"/>
      <c r="N102" s="482"/>
      <c r="O102" s="482"/>
      <c r="P102" s="482"/>
      <c r="Q102" s="491"/>
      <c r="R102" s="491"/>
      <c r="S102" s="491"/>
      <c r="T102" s="491">
        <v>15.222</v>
      </c>
      <c r="U102" s="574">
        <f t="shared" si="6"/>
        <v>15.222</v>
      </c>
      <c r="V102" s="573">
        <f aca="true" t="shared" si="7" ref="V102:V111">U102/$U$152*100</f>
        <v>0.40649527210908887</v>
      </c>
      <c r="W102" s="20"/>
    </row>
    <row r="103" spans="1:23" ht="12.75">
      <c r="A103" s="490" t="s">
        <v>105</v>
      </c>
      <c r="B103" s="490"/>
      <c r="C103" s="491"/>
      <c r="D103" s="482"/>
      <c r="E103" s="482"/>
      <c r="F103" s="482"/>
      <c r="G103" s="482"/>
      <c r="H103" s="482"/>
      <c r="I103" s="482"/>
      <c r="J103" s="491"/>
      <c r="K103" s="490"/>
      <c r="L103" s="482"/>
      <c r="M103" s="482"/>
      <c r="N103" s="482"/>
      <c r="O103" s="482"/>
      <c r="P103" s="482"/>
      <c r="Q103" s="491"/>
      <c r="R103" s="491"/>
      <c r="S103" s="491"/>
      <c r="T103" s="491">
        <v>9.277</v>
      </c>
      <c r="U103" s="574">
        <v>14.153</v>
      </c>
      <c r="V103" s="573">
        <f t="shared" si="7"/>
        <v>0.3779482056339466</v>
      </c>
      <c r="W103" s="20"/>
    </row>
    <row r="104" spans="1:23" ht="12.75">
      <c r="A104" s="490" t="s">
        <v>106</v>
      </c>
      <c r="B104" s="490"/>
      <c r="C104" s="491"/>
      <c r="D104" s="482"/>
      <c r="E104" s="482"/>
      <c r="F104" s="482"/>
      <c r="G104" s="482"/>
      <c r="H104" s="482"/>
      <c r="I104" s="482"/>
      <c r="J104" s="491"/>
      <c r="K104" s="490"/>
      <c r="L104" s="482"/>
      <c r="M104" s="482"/>
      <c r="N104" s="482"/>
      <c r="O104" s="482"/>
      <c r="P104" s="482">
        <v>23.52</v>
      </c>
      <c r="Q104" s="491"/>
      <c r="R104" s="491"/>
      <c r="S104" s="491"/>
      <c r="T104" s="491"/>
      <c r="U104" s="574">
        <f aca="true" t="shared" si="8" ref="U104:U135">SUM(L104:T104)</f>
        <v>23.52</v>
      </c>
      <c r="V104" s="573">
        <f t="shared" si="7"/>
        <v>0.628088871370764</v>
      </c>
      <c r="W104" s="20"/>
    </row>
    <row r="105" spans="1:23" ht="12.75">
      <c r="A105" s="490" t="s">
        <v>613</v>
      </c>
      <c r="B105" s="490"/>
      <c r="C105" s="491"/>
      <c r="D105" s="482"/>
      <c r="E105" s="482"/>
      <c r="F105" s="482"/>
      <c r="G105" s="482"/>
      <c r="H105" s="482"/>
      <c r="I105" s="482"/>
      <c r="J105" s="491"/>
      <c r="K105" s="490"/>
      <c r="L105" s="482"/>
      <c r="M105" s="482"/>
      <c r="N105" s="482"/>
      <c r="O105" s="482"/>
      <c r="P105" s="482"/>
      <c r="Q105" s="491"/>
      <c r="R105" s="491"/>
      <c r="S105" s="491"/>
      <c r="T105" s="491">
        <v>66.222</v>
      </c>
      <c r="U105" s="574">
        <f t="shared" si="8"/>
        <v>66.222</v>
      </c>
      <c r="V105" s="573">
        <f t="shared" si="7"/>
        <v>1.7684226717650822</v>
      </c>
      <c r="W105" s="20"/>
    </row>
    <row r="106" spans="1:23" ht="12.75">
      <c r="A106" s="490" t="s">
        <v>512</v>
      </c>
      <c r="B106" s="490"/>
      <c r="C106" s="491"/>
      <c r="D106" s="482"/>
      <c r="E106" s="482"/>
      <c r="F106" s="482"/>
      <c r="G106" s="482"/>
      <c r="H106" s="482"/>
      <c r="I106" s="482"/>
      <c r="J106" s="491"/>
      <c r="K106" s="490"/>
      <c r="L106" s="482"/>
      <c r="M106" s="482"/>
      <c r="N106" s="482"/>
      <c r="O106" s="482"/>
      <c r="P106" s="482">
        <v>32.757</v>
      </c>
      <c r="Q106" s="491"/>
      <c r="R106" s="491"/>
      <c r="S106" s="491"/>
      <c r="T106" s="491"/>
      <c r="U106" s="574">
        <f t="shared" si="8"/>
        <v>32.757</v>
      </c>
      <c r="V106" s="573">
        <f t="shared" si="7"/>
        <v>0.8747579574613995</v>
      </c>
      <c r="W106" s="20"/>
    </row>
    <row r="107" spans="1:23" ht="12.75">
      <c r="A107" s="490" t="s">
        <v>107</v>
      </c>
      <c r="B107" s="490"/>
      <c r="C107" s="491"/>
      <c r="D107" s="482"/>
      <c r="E107" s="482"/>
      <c r="F107" s="482"/>
      <c r="G107" s="482"/>
      <c r="H107" s="482"/>
      <c r="I107" s="482"/>
      <c r="J107" s="491"/>
      <c r="K107" s="490"/>
      <c r="L107" s="482"/>
      <c r="M107" s="482"/>
      <c r="N107" s="482"/>
      <c r="O107" s="482"/>
      <c r="P107" s="482"/>
      <c r="Q107" s="491"/>
      <c r="R107" s="491"/>
      <c r="S107" s="491"/>
      <c r="T107" s="491">
        <v>33.676</v>
      </c>
      <c r="U107" s="574">
        <f t="shared" si="8"/>
        <v>33.676</v>
      </c>
      <c r="V107" s="573">
        <f t="shared" si="7"/>
        <v>0.8992993551140243</v>
      </c>
      <c r="W107" s="20"/>
    </row>
    <row r="108" spans="1:23" ht="12.75">
      <c r="A108" s="490" t="s">
        <v>108</v>
      </c>
      <c r="B108" s="490"/>
      <c r="C108" s="491"/>
      <c r="D108" s="482"/>
      <c r="E108" s="482"/>
      <c r="F108" s="482"/>
      <c r="G108" s="482"/>
      <c r="H108" s="482"/>
      <c r="I108" s="482"/>
      <c r="J108" s="491"/>
      <c r="K108" s="490"/>
      <c r="L108" s="482"/>
      <c r="M108" s="482"/>
      <c r="N108" s="482"/>
      <c r="O108" s="482"/>
      <c r="P108" s="482"/>
      <c r="Q108" s="491"/>
      <c r="R108" s="491"/>
      <c r="S108" s="491"/>
      <c r="T108" s="491">
        <v>17.028</v>
      </c>
      <c r="U108" s="574">
        <f t="shared" si="8"/>
        <v>17.028</v>
      </c>
      <c r="V108" s="573">
        <f t="shared" si="7"/>
        <v>0.454723524732201</v>
      </c>
      <c r="W108" s="20"/>
    </row>
    <row r="109" spans="1:23" ht="12.75">
      <c r="A109" s="490" t="s">
        <v>109</v>
      </c>
      <c r="B109" s="490"/>
      <c r="C109" s="491"/>
      <c r="D109" s="482"/>
      <c r="E109" s="482"/>
      <c r="F109" s="482"/>
      <c r="G109" s="482"/>
      <c r="H109" s="482"/>
      <c r="I109" s="482"/>
      <c r="J109" s="491"/>
      <c r="K109" s="490"/>
      <c r="L109" s="482"/>
      <c r="M109" s="482"/>
      <c r="N109" s="482"/>
      <c r="O109" s="482"/>
      <c r="P109" s="482"/>
      <c r="Q109" s="491"/>
      <c r="R109" s="491"/>
      <c r="S109" s="491"/>
      <c r="T109" s="491">
        <v>8.692</v>
      </c>
      <c r="U109" s="574">
        <f t="shared" si="8"/>
        <v>8.692</v>
      </c>
      <c r="V109" s="573">
        <f t="shared" si="7"/>
        <v>0.23211515603548816</v>
      </c>
      <c r="W109" s="20"/>
    </row>
    <row r="110" spans="1:23" ht="12.75">
      <c r="A110" s="490" t="s">
        <v>110</v>
      </c>
      <c r="B110" s="490"/>
      <c r="C110" s="491"/>
      <c r="D110" s="482"/>
      <c r="E110" s="482"/>
      <c r="F110" s="482"/>
      <c r="G110" s="482"/>
      <c r="H110" s="482"/>
      <c r="I110" s="482"/>
      <c r="J110" s="491"/>
      <c r="K110" s="490"/>
      <c r="L110" s="482"/>
      <c r="M110" s="482"/>
      <c r="N110" s="482"/>
      <c r="O110" s="482"/>
      <c r="P110" s="482"/>
      <c r="Q110" s="491"/>
      <c r="R110" s="491"/>
      <c r="S110" s="491"/>
      <c r="T110" s="491">
        <v>52.771</v>
      </c>
      <c r="U110" s="574">
        <f t="shared" si="8"/>
        <v>52.771</v>
      </c>
      <c r="V110" s="573">
        <f t="shared" si="7"/>
        <v>1.4092209962205182</v>
      </c>
      <c r="W110" s="20"/>
    </row>
    <row r="111" spans="1:23" ht="12.75">
      <c r="A111" s="490" t="s">
        <v>111</v>
      </c>
      <c r="B111" s="490"/>
      <c r="C111" s="491"/>
      <c r="D111" s="482"/>
      <c r="E111" s="482"/>
      <c r="F111" s="482"/>
      <c r="G111" s="482"/>
      <c r="H111" s="482"/>
      <c r="I111" s="482"/>
      <c r="J111" s="491"/>
      <c r="K111" s="490"/>
      <c r="L111" s="482"/>
      <c r="M111" s="482"/>
      <c r="N111" s="482"/>
      <c r="O111" s="482"/>
      <c r="P111" s="482">
        <v>32.367</v>
      </c>
      <c r="Q111" s="491"/>
      <c r="R111" s="491"/>
      <c r="S111" s="491"/>
      <c r="T111" s="491"/>
      <c r="U111" s="574">
        <f t="shared" si="8"/>
        <v>32.367</v>
      </c>
      <c r="V111" s="573">
        <f t="shared" si="7"/>
        <v>0.8643432185228537</v>
      </c>
      <c r="W111" s="20"/>
    </row>
    <row r="112" spans="1:23" ht="12.75">
      <c r="A112" s="490" t="s">
        <v>112</v>
      </c>
      <c r="B112" s="490"/>
      <c r="C112" s="491"/>
      <c r="D112" s="482"/>
      <c r="E112" s="482"/>
      <c r="F112" s="482"/>
      <c r="G112" s="482"/>
      <c r="H112" s="482"/>
      <c r="I112" s="482"/>
      <c r="J112" s="491"/>
      <c r="K112" s="490"/>
      <c r="L112" s="482"/>
      <c r="M112" s="482"/>
      <c r="N112" s="482"/>
      <c r="O112" s="482"/>
      <c r="P112" s="482"/>
      <c r="Q112" s="491"/>
      <c r="R112" s="491"/>
      <c r="S112" s="491"/>
      <c r="T112" s="491">
        <v>47.833</v>
      </c>
      <c r="U112" s="574">
        <f t="shared" si="8"/>
        <v>47.833</v>
      </c>
      <c r="V112" s="573">
        <f aca="true" t="shared" si="9" ref="V112:V146">U112/$U$152*100</f>
        <v>1.2773543785832377</v>
      </c>
      <c r="W112" s="20"/>
    </row>
    <row r="113" spans="1:23" ht="12.75">
      <c r="A113" s="490" t="s">
        <v>113</v>
      </c>
      <c r="B113" s="490"/>
      <c r="C113" s="491"/>
      <c r="D113" s="482"/>
      <c r="E113" s="482"/>
      <c r="F113" s="482"/>
      <c r="G113" s="482"/>
      <c r="H113" s="482"/>
      <c r="I113" s="482"/>
      <c r="J113" s="491"/>
      <c r="K113" s="490"/>
      <c r="L113" s="482"/>
      <c r="M113" s="482"/>
      <c r="N113" s="482"/>
      <c r="O113" s="482"/>
      <c r="P113" s="482"/>
      <c r="Q113" s="491"/>
      <c r="R113" s="491"/>
      <c r="S113" s="491"/>
      <c r="T113" s="491">
        <v>28.553</v>
      </c>
      <c r="U113" s="574">
        <f t="shared" si="8"/>
        <v>28.553</v>
      </c>
      <c r="V113" s="573">
        <f t="shared" si="9"/>
        <v>0.7624924125956388</v>
      </c>
      <c r="W113" s="20"/>
    </row>
    <row r="114" spans="1:23" ht="12.75">
      <c r="A114" s="490" t="s">
        <v>158</v>
      </c>
      <c r="B114" s="490"/>
      <c r="C114" s="491"/>
      <c r="D114" s="482"/>
      <c r="E114" s="482"/>
      <c r="F114" s="482"/>
      <c r="G114" s="482"/>
      <c r="H114" s="482"/>
      <c r="I114" s="482"/>
      <c r="J114" s="491"/>
      <c r="K114" s="490"/>
      <c r="L114" s="482"/>
      <c r="M114" s="482"/>
      <c r="N114" s="482"/>
      <c r="O114" s="482"/>
      <c r="P114" s="482"/>
      <c r="Q114" s="491"/>
      <c r="R114" s="491"/>
      <c r="S114" s="491"/>
      <c r="T114" s="491">
        <v>2.3</v>
      </c>
      <c r="U114" s="574">
        <f t="shared" si="8"/>
        <v>2.3</v>
      </c>
      <c r="V114" s="573">
        <f t="shared" si="9"/>
        <v>0.061420255278603626</v>
      </c>
      <c r="W114" s="20"/>
    </row>
    <row r="115" spans="1:23" ht="12.75">
      <c r="A115" s="490" t="s">
        <v>114</v>
      </c>
      <c r="B115" s="490"/>
      <c r="C115" s="491"/>
      <c r="D115" s="482"/>
      <c r="E115" s="482"/>
      <c r="F115" s="482"/>
      <c r="G115" s="482"/>
      <c r="H115" s="482"/>
      <c r="I115" s="482"/>
      <c r="J115" s="491"/>
      <c r="K115" s="490"/>
      <c r="L115" s="482"/>
      <c r="M115" s="482"/>
      <c r="N115" s="482"/>
      <c r="O115" s="482"/>
      <c r="P115" s="482"/>
      <c r="Q115" s="491"/>
      <c r="R115" s="491"/>
      <c r="S115" s="491"/>
      <c r="T115" s="491">
        <v>19.565</v>
      </c>
      <c r="U115" s="574">
        <f t="shared" si="8"/>
        <v>19.565</v>
      </c>
      <c r="V115" s="573">
        <f t="shared" si="9"/>
        <v>0.5224727367503826</v>
      </c>
      <c r="W115" s="20"/>
    </row>
    <row r="116" spans="1:23" ht="12.75">
      <c r="A116" s="490" t="s">
        <v>115</v>
      </c>
      <c r="B116" s="490"/>
      <c r="C116" s="491"/>
      <c r="D116" s="482"/>
      <c r="E116" s="482"/>
      <c r="F116" s="482"/>
      <c r="G116" s="482"/>
      <c r="H116" s="482"/>
      <c r="I116" s="482"/>
      <c r="J116" s="491"/>
      <c r="K116" s="490"/>
      <c r="L116" s="482"/>
      <c r="M116" s="482"/>
      <c r="N116" s="482"/>
      <c r="O116" s="482"/>
      <c r="P116" s="482"/>
      <c r="Q116" s="491"/>
      <c r="R116" s="491"/>
      <c r="S116" s="491"/>
      <c r="T116" s="491">
        <v>76.67</v>
      </c>
      <c r="U116" s="574">
        <f t="shared" si="8"/>
        <v>76.67</v>
      </c>
      <c r="V116" s="573">
        <f t="shared" si="9"/>
        <v>2.0474308574828437</v>
      </c>
      <c r="W116" s="20"/>
    </row>
    <row r="117" spans="1:23" ht="12.75">
      <c r="A117" s="490" t="s">
        <v>116</v>
      </c>
      <c r="B117" s="490"/>
      <c r="C117" s="491"/>
      <c r="D117" s="482"/>
      <c r="E117" s="482"/>
      <c r="F117" s="482"/>
      <c r="G117" s="482"/>
      <c r="H117" s="482"/>
      <c r="I117" s="482"/>
      <c r="J117" s="491"/>
      <c r="K117" s="490"/>
      <c r="L117" s="482"/>
      <c r="M117" s="482"/>
      <c r="N117" s="482"/>
      <c r="O117" s="482"/>
      <c r="P117" s="482">
        <v>13.226</v>
      </c>
      <c r="Q117" s="491"/>
      <c r="R117" s="491"/>
      <c r="S117" s="491"/>
      <c r="T117" s="491"/>
      <c r="U117" s="574">
        <f t="shared" si="8"/>
        <v>13.226</v>
      </c>
      <c r="V117" s="573">
        <f t="shared" si="9"/>
        <v>0.3531931723107876</v>
      </c>
      <c r="W117" s="20"/>
    </row>
    <row r="118" spans="1:23" ht="12.75">
      <c r="A118" s="490" t="s">
        <v>117</v>
      </c>
      <c r="B118" s="490"/>
      <c r="C118" s="491"/>
      <c r="D118" s="482"/>
      <c r="E118" s="482"/>
      <c r="F118" s="482"/>
      <c r="G118" s="482"/>
      <c r="H118" s="482"/>
      <c r="I118" s="482"/>
      <c r="J118" s="491"/>
      <c r="K118" s="490"/>
      <c r="L118" s="482"/>
      <c r="M118" s="482"/>
      <c r="N118" s="482"/>
      <c r="O118" s="482"/>
      <c r="P118" s="482">
        <v>18.008</v>
      </c>
      <c r="Q118" s="491"/>
      <c r="R118" s="491"/>
      <c r="S118" s="491"/>
      <c r="T118" s="491"/>
      <c r="U118" s="574">
        <f t="shared" si="8"/>
        <v>18.008</v>
      </c>
      <c r="V118" s="573">
        <f t="shared" si="9"/>
        <v>0.48089389437264957</v>
      </c>
      <c r="W118" s="20"/>
    </row>
    <row r="119" spans="1:23" ht="12.75">
      <c r="A119" s="490" t="s">
        <v>118</v>
      </c>
      <c r="B119" s="490"/>
      <c r="C119" s="491"/>
      <c r="D119" s="482"/>
      <c r="E119" s="482"/>
      <c r="F119" s="482"/>
      <c r="G119" s="482"/>
      <c r="H119" s="482"/>
      <c r="I119" s="482"/>
      <c r="J119" s="491"/>
      <c r="K119" s="490"/>
      <c r="L119" s="482"/>
      <c r="M119" s="482"/>
      <c r="N119" s="482"/>
      <c r="O119" s="482"/>
      <c r="P119" s="482">
        <v>44.251</v>
      </c>
      <c r="Q119" s="491"/>
      <c r="R119" s="491"/>
      <c r="S119" s="491"/>
      <c r="T119" s="491"/>
      <c r="U119" s="574">
        <f t="shared" si="8"/>
        <v>44.251</v>
      </c>
      <c r="V119" s="573">
        <f t="shared" si="9"/>
        <v>1.181699007101517</v>
      </c>
      <c r="W119" s="20"/>
    </row>
    <row r="120" spans="1:23" ht="12.75">
      <c r="A120" s="490" t="s">
        <v>119</v>
      </c>
      <c r="B120" s="490"/>
      <c r="C120" s="491"/>
      <c r="D120" s="482"/>
      <c r="E120" s="482"/>
      <c r="F120" s="482"/>
      <c r="G120" s="482"/>
      <c r="H120" s="482"/>
      <c r="I120" s="482"/>
      <c r="J120" s="491"/>
      <c r="K120" s="490"/>
      <c r="L120" s="482"/>
      <c r="M120" s="482"/>
      <c r="N120" s="482"/>
      <c r="O120" s="482"/>
      <c r="P120" s="482">
        <v>6.007</v>
      </c>
      <c r="Q120" s="491"/>
      <c r="R120" s="491"/>
      <c r="S120" s="491"/>
      <c r="T120" s="491">
        <v>79.68</v>
      </c>
      <c r="U120" s="574">
        <f t="shared" si="8"/>
        <v>85.68700000000001</v>
      </c>
      <c r="V120" s="573">
        <f t="shared" si="9"/>
        <v>2.288224962633787</v>
      </c>
      <c r="W120" s="20"/>
    </row>
    <row r="121" spans="1:23" ht="12.75">
      <c r="A121" s="490" t="s">
        <v>120</v>
      </c>
      <c r="B121" s="490"/>
      <c r="C121" s="491"/>
      <c r="D121" s="482"/>
      <c r="E121" s="482"/>
      <c r="F121" s="482"/>
      <c r="G121" s="482"/>
      <c r="H121" s="482"/>
      <c r="I121" s="482"/>
      <c r="J121" s="491"/>
      <c r="K121" s="490"/>
      <c r="L121" s="482">
        <v>0.799</v>
      </c>
      <c r="M121" s="482"/>
      <c r="N121" s="482"/>
      <c r="O121" s="482"/>
      <c r="P121" s="482">
        <v>13.488</v>
      </c>
      <c r="Q121" s="491"/>
      <c r="R121" s="491"/>
      <c r="S121" s="491"/>
      <c r="T121" s="491">
        <v>3.783</v>
      </c>
      <c r="U121" s="574">
        <f t="shared" si="8"/>
        <v>18.07</v>
      </c>
      <c r="V121" s="573">
        <f t="shared" si="9"/>
        <v>0.4825495708192902</v>
      </c>
      <c r="W121" s="20"/>
    </row>
    <row r="122" spans="1:23" ht="12.75">
      <c r="A122" s="490" t="s">
        <v>121</v>
      </c>
      <c r="B122" s="490"/>
      <c r="C122" s="491"/>
      <c r="D122" s="482"/>
      <c r="E122" s="482"/>
      <c r="F122" s="482"/>
      <c r="G122" s="482"/>
      <c r="H122" s="482"/>
      <c r="I122" s="482"/>
      <c r="J122" s="491"/>
      <c r="K122" s="490"/>
      <c r="L122" s="482"/>
      <c r="M122" s="482"/>
      <c r="N122" s="482"/>
      <c r="O122" s="482"/>
      <c r="P122" s="482">
        <v>13.488</v>
      </c>
      <c r="Q122" s="491"/>
      <c r="R122" s="491"/>
      <c r="S122" s="491"/>
      <c r="T122" s="491">
        <v>3.783</v>
      </c>
      <c r="U122" s="574">
        <f t="shared" si="8"/>
        <v>17.271</v>
      </c>
      <c r="V122" s="573">
        <f t="shared" si="9"/>
        <v>0.4612127082246797</v>
      </c>
      <c r="W122" s="20"/>
    </row>
    <row r="123" spans="1:23" ht="12.75">
      <c r="A123" s="490" t="s">
        <v>122</v>
      </c>
      <c r="B123" s="490"/>
      <c r="C123" s="491"/>
      <c r="D123" s="482"/>
      <c r="E123" s="482"/>
      <c r="F123" s="482"/>
      <c r="G123" s="482"/>
      <c r="H123" s="482"/>
      <c r="I123" s="482"/>
      <c r="J123" s="491"/>
      <c r="K123" s="490"/>
      <c r="L123" s="482"/>
      <c r="M123" s="482"/>
      <c r="N123" s="482"/>
      <c r="O123" s="482"/>
      <c r="P123" s="482"/>
      <c r="Q123" s="491"/>
      <c r="R123" s="491"/>
      <c r="S123" s="491"/>
      <c r="T123" s="491">
        <v>28.134</v>
      </c>
      <c r="U123" s="574">
        <f t="shared" si="8"/>
        <v>28.134</v>
      </c>
      <c r="V123" s="573">
        <f t="shared" si="9"/>
        <v>0.7513032443514063</v>
      </c>
      <c r="W123" s="20"/>
    </row>
    <row r="124" spans="1:23" ht="12.75">
      <c r="A124" s="490" t="s">
        <v>123</v>
      </c>
      <c r="B124" s="490"/>
      <c r="C124" s="491"/>
      <c r="D124" s="482"/>
      <c r="E124" s="482"/>
      <c r="F124" s="482"/>
      <c r="G124" s="482"/>
      <c r="H124" s="482"/>
      <c r="I124" s="482"/>
      <c r="J124" s="491"/>
      <c r="K124" s="490"/>
      <c r="L124" s="482"/>
      <c r="M124" s="482"/>
      <c r="N124" s="482"/>
      <c r="O124" s="482"/>
      <c r="P124" s="482">
        <v>17.87</v>
      </c>
      <c r="Q124" s="491"/>
      <c r="R124" s="491"/>
      <c r="S124" s="491"/>
      <c r="T124" s="491"/>
      <c r="U124" s="574">
        <f t="shared" si="8"/>
        <v>17.87</v>
      </c>
      <c r="V124" s="573">
        <f t="shared" si="9"/>
        <v>0.4772086790559334</v>
      </c>
      <c r="W124" s="20"/>
    </row>
    <row r="125" spans="1:23" ht="12.75">
      <c r="A125" s="490" t="s">
        <v>124</v>
      </c>
      <c r="B125" s="490"/>
      <c r="C125" s="491"/>
      <c r="D125" s="482"/>
      <c r="E125" s="482"/>
      <c r="F125" s="482"/>
      <c r="G125" s="482"/>
      <c r="H125" s="482"/>
      <c r="I125" s="482"/>
      <c r="J125" s="491"/>
      <c r="K125" s="490"/>
      <c r="L125" s="482"/>
      <c r="M125" s="482"/>
      <c r="N125" s="482"/>
      <c r="O125" s="482"/>
      <c r="P125" s="482">
        <v>28.519</v>
      </c>
      <c r="Q125" s="491"/>
      <c r="R125" s="491"/>
      <c r="S125" s="491"/>
      <c r="T125" s="491"/>
      <c r="U125" s="574">
        <f t="shared" si="8"/>
        <v>28.519</v>
      </c>
      <c r="V125" s="573">
        <f t="shared" si="9"/>
        <v>0.7615844609958681</v>
      </c>
      <c r="W125" s="20"/>
    </row>
    <row r="126" spans="1:23" ht="12.75">
      <c r="A126" s="490" t="s">
        <v>125</v>
      </c>
      <c r="B126" s="490"/>
      <c r="C126" s="491"/>
      <c r="D126" s="482"/>
      <c r="E126" s="482"/>
      <c r="F126" s="482"/>
      <c r="G126" s="482"/>
      <c r="H126" s="482"/>
      <c r="I126" s="482"/>
      <c r="J126" s="491"/>
      <c r="K126" s="490"/>
      <c r="L126" s="482"/>
      <c r="M126" s="482"/>
      <c r="N126" s="482"/>
      <c r="O126" s="482"/>
      <c r="P126" s="482"/>
      <c r="Q126" s="491"/>
      <c r="R126" s="491"/>
      <c r="S126" s="491"/>
      <c r="T126" s="491">
        <v>33.502</v>
      </c>
      <c r="U126" s="574">
        <f t="shared" si="8"/>
        <v>33.502</v>
      </c>
      <c r="V126" s="573">
        <f t="shared" si="9"/>
        <v>0.8946527792799037</v>
      </c>
      <c r="W126" s="20"/>
    </row>
    <row r="127" spans="1:23" ht="12.75">
      <c r="A127" s="490" t="s">
        <v>126</v>
      </c>
      <c r="B127" s="490"/>
      <c r="C127" s="491"/>
      <c r="D127" s="482"/>
      <c r="E127" s="482"/>
      <c r="F127" s="482"/>
      <c r="G127" s="482"/>
      <c r="H127" s="482"/>
      <c r="I127" s="482"/>
      <c r="J127" s="491"/>
      <c r="K127" s="490"/>
      <c r="L127" s="482"/>
      <c r="M127" s="482"/>
      <c r="N127" s="482"/>
      <c r="O127" s="482"/>
      <c r="P127" s="482">
        <v>15.235</v>
      </c>
      <c r="Q127" s="491"/>
      <c r="R127" s="491"/>
      <c r="S127" s="491"/>
      <c r="T127" s="491"/>
      <c r="U127" s="574">
        <f t="shared" si="8"/>
        <v>15.235</v>
      </c>
      <c r="V127" s="573">
        <f t="shared" si="9"/>
        <v>0.406842430073707</v>
      </c>
      <c r="W127" s="20"/>
    </row>
    <row r="128" spans="1:23" ht="12.75">
      <c r="A128" s="490" t="s">
        <v>127</v>
      </c>
      <c r="B128" s="490"/>
      <c r="C128" s="491"/>
      <c r="D128" s="482"/>
      <c r="E128" s="482"/>
      <c r="F128" s="482"/>
      <c r="G128" s="482"/>
      <c r="H128" s="482"/>
      <c r="I128" s="482"/>
      <c r="J128" s="491"/>
      <c r="K128" s="490"/>
      <c r="L128" s="482"/>
      <c r="M128" s="482"/>
      <c r="N128" s="482"/>
      <c r="O128" s="482"/>
      <c r="P128" s="482"/>
      <c r="Q128" s="491"/>
      <c r="R128" s="491"/>
      <c r="S128" s="491"/>
      <c r="T128" s="491">
        <v>37.04</v>
      </c>
      <c r="U128" s="574">
        <f t="shared" si="8"/>
        <v>37.04</v>
      </c>
      <c r="V128" s="573">
        <f t="shared" si="9"/>
        <v>0.9891331545736861</v>
      </c>
      <c r="W128" s="20"/>
    </row>
    <row r="129" spans="1:23" ht="12.75">
      <c r="A129" s="490" t="s">
        <v>128</v>
      </c>
      <c r="B129" s="490"/>
      <c r="C129" s="491"/>
      <c r="D129" s="482"/>
      <c r="E129" s="482"/>
      <c r="F129" s="482"/>
      <c r="G129" s="482"/>
      <c r="H129" s="482"/>
      <c r="I129" s="482"/>
      <c r="J129" s="491"/>
      <c r="K129" s="490"/>
      <c r="L129" s="482"/>
      <c r="M129" s="482"/>
      <c r="N129" s="482"/>
      <c r="O129" s="482"/>
      <c r="P129" s="482"/>
      <c r="Q129" s="491"/>
      <c r="R129" s="491"/>
      <c r="S129" s="491"/>
      <c r="T129" s="491">
        <v>22.709</v>
      </c>
      <c r="U129" s="574">
        <f t="shared" si="8"/>
        <v>22.709</v>
      </c>
      <c r="V129" s="573">
        <f t="shared" si="9"/>
        <v>0.6064315552703521</v>
      </c>
      <c r="W129" s="20"/>
    </row>
    <row r="130" spans="1:23" ht="12.75">
      <c r="A130" s="490" t="s">
        <v>129</v>
      </c>
      <c r="B130" s="490"/>
      <c r="C130" s="491"/>
      <c r="D130" s="482"/>
      <c r="E130" s="482"/>
      <c r="F130" s="482"/>
      <c r="G130" s="482"/>
      <c r="H130" s="482"/>
      <c r="I130" s="482"/>
      <c r="J130" s="491"/>
      <c r="K130" s="490"/>
      <c r="L130" s="482"/>
      <c r="M130" s="482"/>
      <c r="N130" s="482"/>
      <c r="O130" s="482"/>
      <c r="P130" s="482"/>
      <c r="Q130" s="491"/>
      <c r="R130" s="491"/>
      <c r="S130" s="491"/>
      <c r="T130" s="491">
        <v>18.435</v>
      </c>
      <c r="U130" s="574">
        <f t="shared" si="8"/>
        <v>18.435</v>
      </c>
      <c r="V130" s="573">
        <f t="shared" si="9"/>
        <v>0.4922966982874164</v>
      </c>
      <c r="W130" s="20"/>
    </row>
    <row r="131" spans="1:23" ht="12.75">
      <c r="A131" s="490" t="s">
        <v>130</v>
      </c>
      <c r="B131" s="490"/>
      <c r="C131" s="491"/>
      <c r="D131" s="482"/>
      <c r="E131" s="482"/>
      <c r="F131" s="482"/>
      <c r="G131" s="482"/>
      <c r="H131" s="482"/>
      <c r="I131" s="482"/>
      <c r="J131" s="491"/>
      <c r="K131" s="490"/>
      <c r="L131" s="482"/>
      <c r="M131" s="482"/>
      <c r="N131" s="482"/>
      <c r="O131" s="482"/>
      <c r="P131" s="482"/>
      <c r="Q131" s="482"/>
      <c r="R131" s="482"/>
      <c r="S131" s="482"/>
      <c r="T131" s="482">
        <v>51.316</v>
      </c>
      <c r="U131" s="574">
        <f t="shared" si="8"/>
        <v>51.316</v>
      </c>
      <c r="V131" s="573">
        <f t="shared" si="9"/>
        <v>1.3703660086420972</v>
      </c>
      <c r="W131" s="20"/>
    </row>
    <row r="132" spans="1:23" ht="12.75">
      <c r="A132" s="490" t="s">
        <v>627</v>
      </c>
      <c r="B132" s="490"/>
      <c r="C132" s="491"/>
      <c r="D132" s="482"/>
      <c r="E132" s="482"/>
      <c r="F132" s="482"/>
      <c r="G132" s="482"/>
      <c r="H132" s="482"/>
      <c r="I132" s="482"/>
      <c r="J132" s="491"/>
      <c r="K132" s="490"/>
      <c r="L132" s="482"/>
      <c r="M132" s="482"/>
      <c r="N132" s="482"/>
      <c r="O132" s="482"/>
      <c r="P132" s="482"/>
      <c r="Q132" s="491"/>
      <c r="R132" s="491"/>
      <c r="S132" s="491"/>
      <c r="T132" s="491">
        <v>31.369</v>
      </c>
      <c r="U132" s="574">
        <f t="shared" si="8"/>
        <v>31.369</v>
      </c>
      <c r="V132" s="573">
        <f t="shared" si="9"/>
        <v>0.8376921686237031</v>
      </c>
      <c r="W132" s="20"/>
    </row>
    <row r="133" spans="1:23" ht="12.75">
      <c r="A133" s="490" t="s">
        <v>131</v>
      </c>
      <c r="B133" s="490"/>
      <c r="C133" s="491"/>
      <c r="D133" s="482"/>
      <c r="E133" s="482"/>
      <c r="F133" s="482"/>
      <c r="G133" s="482"/>
      <c r="H133" s="482"/>
      <c r="I133" s="482"/>
      <c r="J133" s="491"/>
      <c r="K133" s="490"/>
      <c r="L133" s="482"/>
      <c r="M133" s="482"/>
      <c r="N133" s="482"/>
      <c r="O133" s="482"/>
      <c r="P133" s="482">
        <v>39.894</v>
      </c>
      <c r="Q133" s="491"/>
      <c r="R133" s="497">
        <v>0.769</v>
      </c>
      <c r="S133" s="497"/>
      <c r="T133" s="491"/>
      <c r="U133" s="574">
        <f t="shared" si="8"/>
        <v>40.663</v>
      </c>
      <c r="V133" s="573">
        <f t="shared" si="9"/>
        <v>1.0858834088668952</v>
      </c>
      <c r="W133" s="20"/>
    </row>
    <row r="134" spans="1:23" ht="12.75">
      <c r="A134" s="490" t="s">
        <v>132</v>
      </c>
      <c r="B134" s="490"/>
      <c r="C134" s="491"/>
      <c r="D134" s="482"/>
      <c r="E134" s="482"/>
      <c r="F134" s="482"/>
      <c r="G134" s="482"/>
      <c r="H134" s="482"/>
      <c r="I134" s="482"/>
      <c r="J134" s="491"/>
      <c r="K134" s="490"/>
      <c r="L134" s="482"/>
      <c r="M134" s="482"/>
      <c r="N134" s="482"/>
      <c r="O134" s="482"/>
      <c r="P134" s="482">
        <v>33.752</v>
      </c>
      <c r="Q134" s="491"/>
      <c r="R134" s="491"/>
      <c r="S134" s="491"/>
      <c r="T134" s="491"/>
      <c r="U134" s="574">
        <f t="shared" si="8"/>
        <v>33.752</v>
      </c>
      <c r="V134" s="573">
        <f t="shared" si="9"/>
        <v>0.9013288939840998</v>
      </c>
      <c r="W134" s="20"/>
    </row>
    <row r="135" spans="1:23" ht="12.75">
      <c r="A135" s="490" t="s">
        <v>133</v>
      </c>
      <c r="B135" s="490"/>
      <c r="C135" s="491"/>
      <c r="D135" s="482"/>
      <c r="E135" s="482"/>
      <c r="F135" s="482"/>
      <c r="G135" s="482"/>
      <c r="H135" s="482"/>
      <c r="I135" s="482"/>
      <c r="J135" s="491"/>
      <c r="K135" s="490"/>
      <c r="L135" s="482"/>
      <c r="M135" s="482"/>
      <c r="N135" s="482"/>
      <c r="O135" s="482"/>
      <c r="P135" s="482"/>
      <c r="Q135" s="491"/>
      <c r="R135" s="491"/>
      <c r="S135" s="491"/>
      <c r="T135" s="491">
        <v>7.769</v>
      </c>
      <c r="U135" s="574">
        <f t="shared" si="8"/>
        <v>7.769</v>
      </c>
      <c r="V135" s="573">
        <f t="shared" si="9"/>
        <v>0.20746694054759635</v>
      </c>
      <c r="W135" s="20"/>
    </row>
    <row r="136" spans="1:23" ht="12.75">
      <c r="A136" s="490" t="s">
        <v>134</v>
      </c>
      <c r="B136" s="490"/>
      <c r="C136" s="491"/>
      <c r="D136" s="482"/>
      <c r="E136" s="482"/>
      <c r="F136" s="482"/>
      <c r="G136" s="482"/>
      <c r="H136" s="482"/>
      <c r="I136" s="482"/>
      <c r="J136" s="491"/>
      <c r="K136" s="490"/>
      <c r="L136" s="482"/>
      <c r="M136" s="482"/>
      <c r="N136" s="482"/>
      <c r="O136" s="482"/>
      <c r="P136" s="482"/>
      <c r="Q136" s="491"/>
      <c r="R136" s="491"/>
      <c r="S136" s="491"/>
      <c r="T136" s="491">
        <v>51.204</v>
      </c>
      <c r="U136" s="574">
        <f aca="true" t="shared" si="10" ref="U136:U152">SUM(L136:T136)</f>
        <v>51.204</v>
      </c>
      <c r="V136" s="573">
        <f t="shared" si="9"/>
        <v>1.3673751092546174</v>
      </c>
      <c r="W136" s="20"/>
    </row>
    <row r="137" spans="1:23" ht="12.75">
      <c r="A137" s="490" t="s">
        <v>135</v>
      </c>
      <c r="B137" s="490"/>
      <c r="C137" s="491"/>
      <c r="D137" s="482"/>
      <c r="E137" s="482"/>
      <c r="F137" s="482"/>
      <c r="G137" s="482"/>
      <c r="H137" s="482"/>
      <c r="I137" s="482"/>
      <c r="J137" s="491"/>
      <c r="K137" s="490"/>
      <c r="L137" s="482"/>
      <c r="M137" s="482"/>
      <c r="N137" s="482"/>
      <c r="O137" s="482"/>
      <c r="P137" s="482"/>
      <c r="Q137" s="491"/>
      <c r="R137" s="491"/>
      <c r="S137" s="491"/>
      <c r="T137" s="491">
        <v>11.954</v>
      </c>
      <c r="U137" s="574">
        <f t="shared" si="10"/>
        <v>11.954</v>
      </c>
      <c r="V137" s="573">
        <f t="shared" si="9"/>
        <v>0.31922510069583815</v>
      </c>
      <c r="W137" s="20"/>
    </row>
    <row r="138" spans="1:23" ht="12.75">
      <c r="A138" s="490" t="s">
        <v>136</v>
      </c>
      <c r="B138" s="490"/>
      <c r="C138" s="491"/>
      <c r="D138" s="482"/>
      <c r="E138" s="482"/>
      <c r="F138" s="482"/>
      <c r="G138" s="482"/>
      <c r="H138" s="482"/>
      <c r="I138" s="482"/>
      <c r="J138" s="491"/>
      <c r="K138" s="490"/>
      <c r="L138" s="482"/>
      <c r="M138" s="482"/>
      <c r="N138" s="482"/>
      <c r="O138" s="482"/>
      <c r="P138" s="482"/>
      <c r="Q138" s="491"/>
      <c r="R138" s="491"/>
      <c r="S138" s="491"/>
      <c r="T138" s="491">
        <v>43.164</v>
      </c>
      <c r="U138" s="574">
        <f t="shared" si="10"/>
        <v>43.164</v>
      </c>
      <c r="V138" s="573">
        <f t="shared" si="9"/>
        <v>1.1526712603676725</v>
      </c>
      <c r="W138" s="20"/>
    </row>
    <row r="139" spans="1:23" ht="12.75">
      <c r="A139" s="490" t="s">
        <v>137</v>
      </c>
      <c r="B139" s="490"/>
      <c r="C139" s="491"/>
      <c r="D139" s="482"/>
      <c r="E139" s="482"/>
      <c r="F139" s="482"/>
      <c r="G139" s="482"/>
      <c r="H139" s="482"/>
      <c r="I139" s="482"/>
      <c r="J139" s="491"/>
      <c r="K139" s="490"/>
      <c r="L139" s="482"/>
      <c r="M139" s="482"/>
      <c r="N139" s="482"/>
      <c r="O139" s="482"/>
      <c r="P139" s="482"/>
      <c r="Q139" s="491"/>
      <c r="R139" s="491"/>
      <c r="S139" s="491"/>
      <c r="T139" s="491">
        <v>30.49</v>
      </c>
      <c r="U139" s="574">
        <f t="shared" si="10"/>
        <v>30.49</v>
      </c>
      <c r="V139" s="573">
        <f t="shared" si="9"/>
        <v>0.8142189493237497</v>
      </c>
      <c r="W139" s="20"/>
    </row>
    <row r="140" spans="1:23" ht="12.75">
      <c r="A140" s="490" t="s">
        <v>138</v>
      </c>
      <c r="B140" s="490"/>
      <c r="C140" s="491"/>
      <c r="D140" s="482"/>
      <c r="E140" s="482"/>
      <c r="F140" s="482"/>
      <c r="G140" s="482"/>
      <c r="H140" s="482"/>
      <c r="I140" s="482"/>
      <c r="J140" s="491"/>
      <c r="K140" s="490"/>
      <c r="L140" s="482"/>
      <c r="M140" s="482"/>
      <c r="N140" s="482"/>
      <c r="O140" s="482"/>
      <c r="P140" s="482"/>
      <c r="Q140" s="491"/>
      <c r="R140" s="491"/>
      <c r="S140" s="491"/>
      <c r="T140" s="491">
        <v>21.156</v>
      </c>
      <c r="U140" s="574">
        <f t="shared" si="10"/>
        <v>21.156</v>
      </c>
      <c r="V140" s="573">
        <f t="shared" si="9"/>
        <v>0.5649595307278862</v>
      </c>
      <c r="W140" s="20"/>
    </row>
    <row r="141" spans="1:23" ht="12.75">
      <c r="A141" s="490" t="s">
        <v>139</v>
      </c>
      <c r="B141" s="490"/>
      <c r="C141" s="491"/>
      <c r="D141" s="482"/>
      <c r="E141" s="482"/>
      <c r="F141" s="482"/>
      <c r="G141" s="482"/>
      <c r="H141" s="482"/>
      <c r="I141" s="482"/>
      <c r="J141" s="491"/>
      <c r="K141" s="490"/>
      <c r="L141" s="482"/>
      <c r="M141" s="482"/>
      <c r="N141" s="482"/>
      <c r="O141" s="482"/>
      <c r="P141" s="482"/>
      <c r="Q141" s="491"/>
      <c r="R141" s="491"/>
      <c r="S141" s="491"/>
      <c r="T141" s="491">
        <v>34.109</v>
      </c>
      <c r="U141" s="574">
        <f t="shared" si="10"/>
        <v>34.109</v>
      </c>
      <c r="V141" s="573">
        <f t="shared" si="9"/>
        <v>0.9108623857816918</v>
      </c>
      <c r="W141" s="20"/>
    </row>
    <row r="142" spans="1:23" ht="12.75">
      <c r="A142" s="490" t="s">
        <v>140</v>
      </c>
      <c r="B142" s="490"/>
      <c r="C142" s="491"/>
      <c r="D142" s="482"/>
      <c r="E142" s="482"/>
      <c r="F142" s="482"/>
      <c r="G142" s="482"/>
      <c r="H142" s="482"/>
      <c r="I142" s="482"/>
      <c r="J142" s="491"/>
      <c r="K142" s="490"/>
      <c r="L142" s="482"/>
      <c r="M142" s="482"/>
      <c r="N142" s="482"/>
      <c r="O142" s="482"/>
      <c r="P142" s="482"/>
      <c r="Q142" s="491"/>
      <c r="R142" s="491"/>
      <c r="S142" s="491"/>
      <c r="T142" s="482">
        <v>9.337</v>
      </c>
      <c r="U142" s="574">
        <f t="shared" si="10"/>
        <v>9.337</v>
      </c>
      <c r="V142" s="573">
        <f t="shared" si="9"/>
        <v>0.24933953197231393</v>
      </c>
      <c r="W142" s="20"/>
    </row>
    <row r="143" spans="1:23" ht="12.75">
      <c r="A143" s="490" t="s">
        <v>141</v>
      </c>
      <c r="B143" s="490"/>
      <c r="C143" s="491"/>
      <c r="D143" s="482"/>
      <c r="E143" s="482"/>
      <c r="F143" s="482"/>
      <c r="G143" s="482"/>
      <c r="H143" s="482"/>
      <c r="I143" s="482"/>
      <c r="J143" s="491"/>
      <c r="K143" s="490"/>
      <c r="L143" s="482"/>
      <c r="M143" s="482"/>
      <c r="N143" s="482"/>
      <c r="O143" s="482"/>
      <c r="P143" s="482">
        <v>26.304</v>
      </c>
      <c r="Q143" s="491"/>
      <c r="R143" s="491"/>
      <c r="S143" s="491"/>
      <c r="T143" s="491"/>
      <c r="U143" s="574">
        <f t="shared" si="10"/>
        <v>26.304</v>
      </c>
      <c r="V143" s="573">
        <f t="shared" si="9"/>
        <v>0.7024340847166912</v>
      </c>
      <c r="W143" s="20"/>
    </row>
    <row r="144" spans="1:23" ht="12.75">
      <c r="A144" s="490" t="s">
        <v>142</v>
      </c>
      <c r="B144" s="490"/>
      <c r="C144" s="491"/>
      <c r="D144" s="482"/>
      <c r="E144" s="482"/>
      <c r="F144" s="482"/>
      <c r="G144" s="482"/>
      <c r="H144" s="482"/>
      <c r="I144" s="482"/>
      <c r="J144" s="491"/>
      <c r="K144" s="490"/>
      <c r="L144" s="482"/>
      <c r="M144" s="482"/>
      <c r="N144" s="482"/>
      <c r="O144" s="482"/>
      <c r="P144" s="482"/>
      <c r="Q144" s="491"/>
      <c r="R144" s="491"/>
      <c r="S144" s="491"/>
      <c r="T144" s="491">
        <v>32.22</v>
      </c>
      <c r="U144" s="574">
        <f t="shared" si="10"/>
        <v>32.22</v>
      </c>
      <c r="V144" s="575">
        <f t="shared" si="9"/>
        <v>0.8604176630767864</v>
      </c>
      <c r="W144" s="20"/>
    </row>
    <row r="145" spans="1:23" ht="12.75">
      <c r="A145" s="483" t="s">
        <v>324</v>
      </c>
      <c r="B145" s="484"/>
      <c r="C145" s="485"/>
      <c r="D145" s="485"/>
      <c r="E145" s="485"/>
      <c r="F145" s="485"/>
      <c r="G145" s="485"/>
      <c r="H145" s="486"/>
      <c r="I145" s="484"/>
      <c r="J145" s="487"/>
      <c r="K145" s="484"/>
      <c r="L145" s="488"/>
      <c r="M145" s="488"/>
      <c r="N145" s="488"/>
      <c r="O145" s="488"/>
      <c r="P145" s="488"/>
      <c r="Q145" s="487"/>
      <c r="R145" s="487"/>
      <c r="S145" s="487"/>
      <c r="T145" s="487">
        <v>50.823</v>
      </c>
      <c r="U145" s="574">
        <f t="shared" si="10"/>
        <v>50.823</v>
      </c>
      <c r="V145" s="576">
        <f t="shared" si="9"/>
        <v>1.3572007104454227</v>
      </c>
      <c r="W145" s="289"/>
    </row>
    <row r="146" spans="1:23" ht="12.75">
      <c r="A146" s="490" t="s">
        <v>143</v>
      </c>
      <c r="B146" s="490"/>
      <c r="C146" s="491"/>
      <c r="D146" s="482"/>
      <c r="E146" s="482"/>
      <c r="F146" s="482"/>
      <c r="G146" s="482"/>
      <c r="H146" s="482"/>
      <c r="I146" s="482"/>
      <c r="J146" s="491"/>
      <c r="K146" s="490"/>
      <c r="L146" s="482"/>
      <c r="M146" s="482"/>
      <c r="N146" s="482"/>
      <c r="O146" s="482"/>
      <c r="P146" s="482"/>
      <c r="Q146" s="491"/>
      <c r="R146" s="491"/>
      <c r="S146" s="491"/>
      <c r="T146" s="491">
        <v>14.503</v>
      </c>
      <c r="U146" s="574">
        <f t="shared" si="10"/>
        <v>14.503</v>
      </c>
      <c r="V146" s="571">
        <f t="shared" si="9"/>
        <v>0.387294766219821</v>
      </c>
      <c r="W146" s="20"/>
    </row>
    <row r="147" spans="1:23" ht="12.75">
      <c r="A147" s="494" t="s">
        <v>144</v>
      </c>
      <c r="B147" s="498"/>
      <c r="C147" s="499"/>
      <c r="D147" s="500"/>
      <c r="E147" s="500"/>
      <c r="F147" s="500"/>
      <c r="G147" s="500"/>
      <c r="H147" s="500"/>
      <c r="I147" s="500"/>
      <c r="J147" s="499"/>
      <c r="K147" s="501"/>
      <c r="L147" s="500"/>
      <c r="M147" s="500"/>
      <c r="N147" s="500"/>
      <c r="O147" s="500"/>
      <c r="P147" s="500">
        <v>16.144</v>
      </c>
      <c r="Q147" s="499"/>
      <c r="R147" s="499"/>
      <c r="S147" s="499"/>
      <c r="T147" s="499"/>
      <c r="U147" s="574">
        <f t="shared" si="10"/>
        <v>16.144</v>
      </c>
      <c r="V147" s="573">
        <f aca="true" t="shared" si="11" ref="V147:V152">U147/$U$152*100</f>
        <v>0.4311167831381638</v>
      </c>
      <c r="W147" s="20"/>
    </row>
    <row r="148" spans="1:23" ht="12.75">
      <c r="A148" s="502" t="s">
        <v>145</v>
      </c>
      <c r="B148" s="498"/>
      <c r="C148" s="499"/>
      <c r="D148" s="500"/>
      <c r="E148" s="500"/>
      <c r="F148" s="500"/>
      <c r="G148" s="500"/>
      <c r="H148" s="500"/>
      <c r="I148" s="500"/>
      <c r="J148" s="499"/>
      <c r="K148" s="501"/>
      <c r="L148" s="482"/>
      <c r="M148" s="500"/>
      <c r="N148" s="500"/>
      <c r="O148" s="500"/>
      <c r="P148" s="500"/>
      <c r="Q148" s="499"/>
      <c r="R148" s="499"/>
      <c r="S148" s="499"/>
      <c r="T148" s="499">
        <v>3.1</v>
      </c>
      <c r="U148" s="574">
        <f t="shared" si="10"/>
        <v>3.1</v>
      </c>
      <c r="V148" s="573">
        <f t="shared" si="11"/>
        <v>0.08278382233203098</v>
      </c>
      <c r="W148" s="20"/>
    </row>
    <row r="149" spans="1:23" ht="12.75">
      <c r="A149" s="503" t="s">
        <v>146</v>
      </c>
      <c r="B149" s="501"/>
      <c r="C149" s="499"/>
      <c r="D149" s="500"/>
      <c r="E149" s="500"/>
      <c r="F149" s="500"/>
      <c r="G149" s="500"/>
      <c r="H149" s="500"/>
      <c r="I149" s="500"/>
      <c r="J149" s="499"/>
      <c r="K149" s="501"/>
      <c r="L149" s="500"/>
      <c r="M149" s="500"/>
      <c r="N149" s="500"/>
      <c r="O149" s="500"/>
      <c r="P149" s="500">
        <v>1.456</v>
      </c>
      <c r="Q149" s="499"/>
      <c r="R149" s="499"/>
      <c r="S149" s="499"/>
      <c r="T149" s="499"/>
      <c r="U149" s="577">
        <f t="shared" si="10"/>
        <v>1.456</v>
      </c>
      <c r="V149" s="575">
        <f t="shared" si="11"/>
        <v>0.03888169203723777</v>
      </c>
      <c r="W149" s="20"/>
    </row>
    <row r="150" spans="1:23" ht="12.75">
      <c r="A150" s="504" t="s">
        <v>234</v>
      </c>
      <c r="B150" s="498"/>
      <c r="C150" s="499"/>
      <c r="D150" s="500"/>
      <c r="E150" s="500"/>
      <c r="F150" s="500"/>
      <c r="G150" s="500"/>
      <c r="H150" s="500"/>
      <c r="I150" s="500"/>
      <c r="J150" s="499"/>
      <c r="K150" s="501"/>
      <c r="L150" s="505"/>
      <c r="M150" s="500"/>
      <c r="N150" s="500">
        <v>1.2</v>
      </c>
      <c r="O150" s="500"/>
      <c r="P150" s="500">
        <v>29.728</v>
      </c>
      <c r="Q150" s="499"/>
      <c r="R150" s="499"/>
      <c r="S150" s="499"/>
      <c r="T150" s="499"/>
      <c r="U150" s="577">
        <f t="shared" si="10"/>
        <v>30.928</v>
      </c>
      <c r="V150" s="575">
        <f t="shared" si="11"/>
        <v>0.8259155022855014</v>
      </c>
      <c r="W150" s="20"/>
    </row>
    <row r="151" spans="1:23" ht="13.5" thickBot="1">
      <c r="A151" s="506" t="s">
        <v>147</v>
      </c>
      <c r="B151" s="507"/>
      <c r="C151" s="508"/>
      <c r="D151" s="509"/>
      <c r="E151" s="509"/>
      <c r="F151" s="509"/>
      <c r="G151" s="509"/>
      <c r="H151" s="509"/>
      <c r="I151" s="509"/>
      <c r="J151" s="508"/>
      <c r="K151" s="507"/>
      <c r="L151" s="500"/>
      <c r="M151" s="500"/>
      <c r="N151" s="500"/>
      <c r="O151" s="500"/>
      <c r="P151" s="500">
        <v>24.915</v>
      </c>
      <c r="Q151" s="499"/>
      <c r="R151" s="499"/>
      <c r="S151" s="499"/>
      <c r="T151" s="499"/>
      <c r="U151" s="577">
        <f t="shared" si="10"/>
        <v>24.915</v>
      </c>
      <c r="V151" s="575">
        <f t="shared" si="11"/>
        <v>0.6653415914201779</v>
      </c>
      <c r="W151" s="20"/>
    </row>
    <row r="152" spans="1:23" ht="12.75">
      <c r="A152" s="582" t="s">
        <v>148</v>
      </c>
      <c r="B152" s="583"/>
      <c r="C152" s="584"/>
      <c r="D152" s="585"/>
      <c r="E152" s="585"/>
      <c r="F152" s="585"/>
      <c r="G152" s="585"/>
      <c r="H152" s="585"/>
      <c r="I152" s="585"/>
      <c r="J152" s="585"/>
      <c r="K152" s="586">
        <f>SUM(K6:K151)</f>
        <v>0.096</v>
      </c>
      <c r="L152" s="586">
        <f>SUM(L6:L151)</f>
        <v>62.534000000000006</v>
      </c>
      <c r="M152" s="586">
        <f>SUM(M6:M151)</f>
        <v>28.238</v>
      </c>
      <c r="N152" s="586">
        <f>SUM(N6:N151)</f>
        <v>3.3689999999999998</v>
      </c>
      <c r="O152" s="586"/>
      <c r="P152" s="586">
        <f>SUM(P6:P151)</f>
        <v>1185.448</v>
      </c>
      <c r="Q152" s="586">
        <f>SUM(Q6:Q151)</f>
        <v>1.48</v>
      </c>
      <c r="R152" s="586">
        <f>SUM(R6:R151)</f>
        <v>5.157</v>
      </c>
      <c r="S152" s="586">
        <f>SUM(S6:S151)</f>
        <v>0.599</v>
      </c>
      <c r="T152" s="587">
        <f>SUM(T6:T151)</f>
        <v>2457.8679999999995</v>
      </c>
      <c r="U152" s="578">
        <f t="shared" si="10"/>
        <v>3744.6929999999993</v>
      </c>
      <c r="V152" s="579">
        <f t="shared" si="11"/>
        <v>100</v>
      </c>
      <c r="W152" s="7"/>
    </row>
    <row r="153" spans="1:23" ht="13.5" thickBot="1">
      <c r="A153" s="588" t="s">
        <v>17</v>
      </c>
      <c r="B153" s="589"/>
      <c r="C153" s="590"/>
      <c r="D153" s="591"/>
      <c r="E153" s="591"/>
      <c r="F153" s="591"/>
      <c r="G153" s="591"/>
      <c r="H153" s="591"/>
      <c r="I153" s="591"/>
      <c r="J153" s="591"/>
      <c r="K153" s="592">
        <f>K152/$U$152*100</f>
        <v>0.0025636280464112816</v>
      </c>
      <c r="L153" s="592">
        <f>L152/$U$152*100</f>
        <v>1.6699366276487821</v>
      </c>
      <c r="M153" s="592">
        <f>M152/$U$152*100</f>
        <v>0.7540805080683518</v>
      </c>
      <c r="N153" s="592">
        <f>N152/$U$152*100</f>
        <v>0.08996732175374592</v>
      </c>
      <c r="O153" s="592"/>
      <c r="P153" s="592">
        <f aca="true" t="shared" si="12" ref="P153:U153">P152/$U$152*100</f>
        <v>31.65674729543918</v>
      </c>
      <c r="Q153" s="592">
        <f t="shared" si="12"/>
        <v>0.0395225990488406</v>
      </c>
      <c r="R153" s="592">
        <f t="shared" si="12"/>
        <v>0.13771489411815604</v>
      </c>
      <c r="S153" s="592">
        <f t="shared" si="12"/>
        <v>0.015995970831253724</v>
      </c>
      <c r="T153" s="593">
        <f t="shared" si="12"/>
        <v>65.6360347830917</v>
      </c>
      <c r="U153" s="580">
        <f t="shared" si="12"/>
        <v>100</v>
      </c>
      <c r="V153" s="581"/>
      <c r="W153" s="31"/>
    </row>
    <row r="154" spans="1:2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277"/>
      <c r="V154" s="8"/>
      <c r="W154" s="7"/>
    </row>
    <row r="155" ht="12.75"/>
    <row r="156" ht="12.75"/>
    <row r="157" ht="12.75"/>
    <row r="158" ht="12.75"/>
    <row r="159" ht="12.75"/>
    <row r="160" ht="12.75"/>
  </sheetData>
  <sheetProtection selectLockedCells="1" selectUnlockedCells="1"/>
  <mergeCells count="2">
    <mergeCell ref="L1:U1"/>
    <mergeCell ref="B3:U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27"/>
  <sheetViews>
    <sheetView zoomScalePageLayoutView="0" workbookViewId="0" topLeftCell="A1">
      <pane ySplit="3" topLeftCell="A64" activePane="bottomLeft" state="frozen"/>
      <selection pane="topLeft" activeCell="A1" sqref="A1"/>
      <selection pane="bottomLeft" activeCell="V17" sqref="V17"/>
    </sheetView>
  </sheetViews>
  <sheetFormatPr defaultColWidth="9.140625" defaultRowHeight="12.75"/>
  <cols>
    <col min="1" max="1" width="42.7109375" style="25" customWidth="1"/>
    <col min="2" max="3" width="9.140625" style="25" hidden="1" customWidth="1"/>
    <col min="4" max="7" width="9.140625" style="25" customWidth="1"/>
    <col min="8" max="8" width="0" style="25" hidden="1" customWidth="1"/>
    <col min="9" max="10" width="9.140625" style="25" customWidth="1"/>
    <col min="11" max="12" width="0" style="25" hidden="1" customWidth="1"/>
    <col min="13" max="13" width="10.140625" style="25" bestFit="1" customWidth="1"/>
    <col min="14" max="14" width="9.140625" style="25" customWidth="1"/>
    <col min="15" max="15" width="0" style="25" hidden="1" customWidth="1"/>
    <col min="16" max="17" width="9.140625" style="25" customWidth="1"/>
    <col min="18" max="18" width="9.57421875" style="25" customWidth="1"/>
    <col min="19" max="19" width="7.421875" style="65" customWidth="1"/>
    <col min="20" max="21" width="9.140625" style="25" customWidth="1"/>
    <col min="22" max="22" width="11.57421875" style="25" customWidth="1"/>
    <col min="23" max="23" width="8.00390625" style="25" customWidth="1"/>
    <col min="24" max="24" width="11.57421875" style="25" customWidth="1"/>
    <col min="25" max="25" width="6.57421875" style="25" customWidth="1"/>
    <col min="26" max="251" width="9.140625" style="25" customWidth="1"/>
  </cols>
  <sheetData>
    <row r="1" spans="1:19" ht="20.25" customHeight="1">
      <c r="A1" s="4" t="s">
        <v>0</v>
      </c>
      <c r="B1" s="4"/>
      <c r="C1" s="4"/>
      <c r="D1" s="4"/>
      <c r="E1" s="4"/>
      <c r="F1" s="763" t="s">
        <v>1</v>
      </c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9"/>
    </row>
    <row r="2" spans="1:6" ht="15">
      <c r="A2" s="6" t="s">
        <v>570</v>
      </c>
      <c r="B2" s="2"/>
      <c r="C2" s="2"/>
      <c r="D2" s="2"/>
      <c r="E2" s="2"/>
      <c r="F2" s="2"/>
    </row>
    <row r="3" spans="1:19" s="226" customFormat="1" ht="12.75" customHeight="1">
      <c r="A3" s="428" t="s">
        <v>329</v>
      </c>
      <c r="B3" s="222" t="s">
        <v>5</v>
      </c>
      <c r="C3" s="426" t="s">
        <v>6</v>
      </c>
      <c r="D3" s="427" t="s">
        <v>571</v>
      </c>
      <c r="E3" s="224" t="s">
        <v>641</v>
      </c>
      <c r="F3" s="223" t="s">
        <v>572</v>
      </c>
      <c r="G3" s="223" t="s">
        <v>573</v>
      </c>
      <c r="H3" s="223" t="s">
        <v>11</v>
      </c>
      <c r="I3" s="223" t="s">
        <v>574</v>
      </c>
      <c r="J3" s="223" t="s">
        <v>575</v>
      </c>
      <c r="K3" s="223" t="s">
        <v>14</v>
      </c>
      <c r="L3" s="223" t="s">
        <v>150</v>
      </c>
      <c r="M3" s="223" t="s">
        <v>576</v>
      </c>
      <c r="N3" s="223" t="s">
        <v>577</v>
      </c>
      <c r="O3" s="223" t="s">
        <v>15</v>
      </c>
      <c r="P3" s="223" t="s">
        <v>578</v>
      </c>
      <c r="Q3" s="224" t="s">
        <v>579</v>
      </c>
      <c r="R3" s="221" t="s">
        <v>330</v>
      </c>
      <c r="S3" s="225" t="s">
        <v>17</v>
      </c>
    </row>
    <row r="4" spans="1:19" ht="12.75" customHeight="1">
      <c r="A4" s="644" t="s">
        <v>331</v>
      </c>
      <c r="B4" s="645"/>
      <c r="C4" s="646"/>
      <c r="D4" s="645"/>
      <c r="E4" s="647"/>
      <c r="F4" s="648"/>
      <c r="G4" s="648"/>
      <c r="H4" s="648"/>
      <c r="I4" s="648"/>
      <c r="J4" s="648"/>
      <c r="K4" s="648"/>
      <c r="L4" s="648"/>
      <c r="M4" s="648">
        <v>26.73</v>
      </c>
      <c r="N4" s="648">
        <v>0.929</v>
      </c>
      <c r="O4" s="648"/>
      <c r="P4" s="648">
        <v>9.173</v>
      </c>
      <c r="Q4" s="649">
        <v>4.99</v>
      </c>
      <c r="R4" s="233">
        <f aca="true" t="shared" si="0" ref="R4:R50">SUM(B4:Q4)</f>
        <v>41.822</v>
      </c>
      <c r="S4" s="234">
        <f aca="true" t="shared" si="1" ref="S4:S36">R4/$R$85*100</f>
        <v>5.142076576637501</v>
      </c>
    </row>
    <row r="5" spans="1:19" ht="12.75" customHeight="1">
      <c r="A5" s="636" t="s">
        <v>332</v>
      </c>
      <c r="B5" s="637"/>
      <c r="C5" s="638"/>
      <c r="D5" s="637"/>
      <c r="E5" s="650"/>
      <c r="F5" s="651"/>
      <c r="G5" s="651"/>
      <c r="H5" s="651"/>
      <c r="I5" s="651"/>
      <c r="J5" s="651"/>
      <c r="K5" s="651"/>
      <c r="L5" s="651"/>
      <c r="M5" s="651">
        <v>45.885</v>
      </c>
      <c r="N5" s="651"/>
      <c r="O5" s="651"/>
      <c r="P5" s="651">
        <v>7.476</v>
      </c>
      <c r="Q5" s="652"/>
      <c r="R5" s="241">
        <f t="shared" si="0"/>
        <v>53.361</v>
      </c>
      <c r="S5" s="242">
        <f t="shared" si="1"/>
        <v>6.560813643679252</v>
      </c>
    </row>
    <row r="6" spans="1:19" ht="12.75" customHeight="1">
      <c r="A6" s="636" t="s">
        <v>333</v>
      </c>
      <c r="B6" s="637"/>
      <c r="C6" s="638"/>
      <c r="D6" s="637"/>
      <c r="E6" s="650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2">
        <v>9.663</v>
      </c>
      <c r="R6" s="241">
        <f t="shared" si="0"/>
        <v>9.663</v>
      </c>
      <c r="S6" s="242">
        <f t="shared" si="1"/>
        <v>1.188080100426765</v>
      </c>
    </row>
    <row r="7" spans="1:28" ht="12.75" customHeight="1">
      <c r="A7" s="636" t="s">
        <v>334</v>
      </c>
      <c r="B7" s="637"/>
      <c r="C7" s="638"/>
      <c r="D7" s="637"/>
      <c r="E7" s="650"/>
      <c r="F7" s="651"/>
      <c r="G7" s="651"/>
      <c r="H7" s="651"/>
      <c r="I7" s="651"/>
      <c r="J7" s="651"/>
      <c r="K7" s="651"/>
      <c r="L7" s="651"/>
      <c r="M7" s="651">
        <v>5.017</v>
      </c>
      <c r="N7" s="651"/>
      <c r="O7" s="651"/>
      <c r="P7" s="651"/>
      <c r="Q7" s="652"/>
      <c r="R7" s="241">
        <f t="shared" si="0"/>
        <v>5.017</v>
      </c>
      <c r="S7" s="242">
        <f t="shared" si="1"/>
        <v>0.616847548777924</v>
      </c>
      <c r="U7" s="179"/>
      <c r="V7" s="178"/>
      <c r="W7" s="179"/>
      <c r="X7" s="179"/>
      <c r="Y7" s="174"/>
      <c r="Z7" s="174"/>
      <c r="AA7" s="174"/>
      <c r="AB7" s="175"/>
    </row>
    <row r="8" spans="1:28" ht="12.75" customHeight="1">
      <c r="A8" s="636" t="s">
        <v>336</v>
      </c>
      <c r="B8" s="637"/>
      <c r="C8" s="638"/>
      <c r="D8" s="637"/>
      <c r="E8" s="650"/>
      <c r="F8" s="651"/>
      <c r="G8" s="651">
        <v>0.176</v>
      </c>
      <c r="H8" s="651"/>
      <c r="I8" s="651">
        <v>0.96</v>
      </c>
      <c r="J8" s="651"/>
      <c r="K8" s="651"/>
      <c r="L8" s="651"/>
      <c r="M8" s="651">
        <v>37.506</v>
      </c>
      <c r="N8" s="651">
        <v>1.63</v>
      </c>
      <c r="O8" s="651"/>
      <c r="P8" s="651">
        <v>9.33</v>
      </c>
      <c r="Q8" s="652">
        <v>4.173</v>
      </c>
      <c r="R8" s="241">
        <f t="shared" si="0"/>
        <v>53.775000000000006</v>
      </c>
      <c r="S8" s="242">
        <f t="shared" si="1"/>
        <v>6.611715554222218</v>
      </c>
      <c r="U8" s="179"/>
      <c r="V8" s="179"/>
      <c r="W8" s="179"/>
      <c r="X8"/>
      <c r="Y8" s="98"/>
      <c r="Z8" s="98"/>
      <c r="AA8" s="98"/>
      <c r="AB8" s="175"/>
    </row>
    <row r="9" spans="1:28" ht="12.75" customHeight="1">
      <c r="A9" s="636" t="s">
        <v>337</v>
      </c>
      <c r="B9" s="637"/>
      <c r="C9" s="638"/>
      <c r="D9" s="637"/>
      <c r="E9" s="650"/>
      <c r="F9" s="651"/>
      <c r="G9" s="651"/>
      <c r="H9" s="651"/>
      <c r="I9" s="651"/>
      <c r="J9" s="651"/>
      <c r="K9" s="651"/>
      <c r="L9" s="651"/>
      <c r="M9" s="651"/>
      <c r="N9" s="651">
        <v>2.177</v>
      </c>
      <c r="O9" s="651"/>
      <c r="P9" s="651">
        <v>2.539</v>
      </c>
      <c r="Q9" s="652">
        <v>4.18</v>
      </c>
      <c r="R9" s="241">
        <f t="shared" si="0"/>
        <v>8.896</v>
      </c>
      <c r="S9" s="242">
        <f t="shared" si="1"/>
        <v>1.0937763193000625</v>
      </c>
      <c r="U9"/>
      <c r="V9"/>
      <c r="W9"/>
      <c r="X9" s="176"/>
      <c r="Y9" s="176"/>
      <c r="Z9" s="176"/>
      <c r="AA9" s="176"/>
      <c r="AB9" s="175"/>
    </row>
    <row r="10" spans="1:29" ht="12.75" customHeight="1">
      <c r="A10" s="636" t="s">
        <v>338</v>
      </c>
      <c r="B10" s="637"/>
      <c r="C10" s="638"/>
      <c r="D10" s="639">
        <v>1.072</v>
      </c>
      <c r="E10" s="640">
        <v>0.976</v>
      </c>
      <c r="F10" s="641">
        <v>0.345</v>
      </c>
      <c r="G10" s="641">
        <v>1.026</v>
      </c>
      <c r="H10" s="641"/>
      <c r="I10" s="641">
        <v>4.761</v>
      </c>
      <c r="J10" s="641">
        <v>0.2</v>
      </c>
      <c r="K10" s="641"/>
      <c r="L10" s="641"/>
      <c r="M10" s="642">
        <v>59.312</v>
      </c>
      <c r="N10" s="641"/>
      <c r="O10" s="641"/>
      <c r="P10" s="641">
        <v>10.18</v>
      </c>
      <c r="Q10" s="643"/>
      <c r="R10" s="241">
        <f>SUM(D10:Q10)</f>
        <v>77.87199999999999</v>
      </c>
      <c r="S10" s="242">
        <f t="shared" si="1"/>
        <v>9.57447724106727</v>
      </c>
      <c r="U10"/>
      <c r="V10" s="177"/>
      <c r="W10" s="177"/>
      <c r="X10" s="177"/>
      <c r="Y10" s="177"/>
      <c r="Z10" s="177"/>
      <c r="AA10" s="177"/>
      <c r="AB10" s="175"/>
      <c r="AC10" s="175"/>
    </row>
    <row r="11" spans="1:29" ht="12.75" customHeight="1">
      <c r="A11" s="636" t="s">
        <v>339</v>
      </c>
      <c r="B11" s="637"/>
      <c r="C11" s="638"/>
      <c r="D11" s="637"/>
      <c r="E11" s="650"/>
      <c r="F11" s="651"/>
      <c r="G11" s="651"/>
      <c r="H11" s="651"/>
      <c r="I11" s="651"/>
      <c r="J11" s="651"/>
      <c r="K11" s="651"/>
      <c r="L11" s="651"/>
      <c r="M11" s="651">
        <v>5.909</v>
      </c>
      <c r="N11" s="651"/>
      <c r="O11" s="651"/>
      <c r="P11" s="651">
        <v>3.783</v>
      </c>
      <c r="Q11" s="652"/>
      <c r="R11" s="241">
        <f t="shared" si="0"/>
        <v>9.692</v>
      </c>
      <c r="S11" s="242">
        <f t="shared" si="1"/>
        <v>1.1916456931942674</v>
      </c>
      <c r="AC11" s="98"/>
    </row>
    <row r="12" spans="1:29" ht="12.75" customHeight="1">
      <c r="A12" s="636" t="s">
        <v>341</v>
      </c>
      <c r="B12" s="637"/>
      <c r="C12" s="638"/>
      <c r="D12" s="637"/>
      <c r="E12" s="650"/>
      <c r="F12" s="651"/>
      <c r="G12" s="651"/>
      <c r="H12" s="651"/>
      <c r="I12" s="651"/>
      <c r="J12" s="651"/>
      <c r="K12" s="651"/>
      <c r="L12" s="651"/>
      <c r="M12" s="651">
        <v>5.75</v>
      </c>
      <c r="N12" s="651"/>
      <c r="O12" s="651"/>
      <c r="P12" s="651">
        <v>3.488</v>
      </c>
      <c r="Q12" s="652"/>
      <c r="R12" s="241">
        <f t="shared" si="0"/>
        <v>9.238</v>
      </c>
      <c r="S12" s="242">
        <f t="shared" si="1"/>
        <v>1.1358257236616427</v>
      </c>
      <c r="U12" s="179"/>
      <c r="V12" s="178"/>
      <c r="W12" s="179"/>
      <c r="X12" s="179"/>
      <c r="AC12" s="175"/>
    </row>
    <row r="13" spans="1:29" ht="12.75" customHeight="1">
      <c r="A13" s="636" t="s">
        <v>342</v>
      </c>
      <c r="B13" s="637"/>
      <c r="C13" s="638"/>
      <c r="D13" s="637"/>
      <c r="E13" s="650"/>
      <c r="F13" s="651"/>
      <c r="G13" s="651"/>
      <c r="H13" s="651"/>
      <c r="I13" s="651"/>
      <c r="J13" s="651"/>
      <c r="K13" s="651"/>
      <c r="L13" s="651"/>
      <c r="M13" s="651">
        <v>1.736</v>
      </c>
      <c r="N13" s="651"/>
      <c r="O13" s="651"/>
      <c r="P13" s="651">
        <v>0.505</v>
      </c>
      <c r="Q13" s="652"/>
      <c r="R13" s="241">
        <f t="shared" si="0"/>
        <v>2.241</v>
      </c>
      <c r="S13" s="242">
        <f t="shared" si="1"/>
        <v>0.27553425489562045</v>
      </c>
      <c r="AC13" s="98"/>
    </row>
    <row r="14" spans="1:19" ht="12.75" customHeight="1">
      <c r="A14" s="636" t="s">
        <v>344</v>
      </c>
      <c r="B14" s="637"/>
      <c r="C14" s="638"/>
      <c r="D14" s="637"/>
      <c r="E14" s="650"/>
      <c r="F14" s="651"/>
      <c r="G14" s="651"/>
      <c r="H14" s="651"/>
      <c r="I14" s="651">
        <v>1.105</v>
      </c>
      <c r="J14" s="651">
        <v>1.353</v>
      </c>
      <c r="K14" s="651"/>
      <c r="L14" s="651"/>
      <c r="M14" s="651">
        <v>71.845</v>
      </c>
      <c r="N14" s="651"/>
      <c r="O14" s="651"/>
      <c r="P14" s="651">
        <v>0.956</v>
      </c>
      <c r="Q14" s="652">
        <v>0.576</v>
      </c>
      <c r="R14" s="241">
        <f t="shared" si="0"/>
        <v>75.835</v>
      </c>
      <c r="S14" s="242">
        <f t="shared" si="1"/>
        <v>9.324025087018908</v>
      </c>
    </row>
    <row r="15" spans="1:19" ht="12.75" customHeight="1">
      <c r="A15" s="636" t="s">
        <v>347</v>
      </c>
      <c r="B15" s="637"/>
      <c r="C15" s="638"/>
      <c r="D15" s="637"/>
      <c r="E15" s="650"/>
      <c r="F15" s="651"/>
      <c r="G15" s="651"/>
      <c r="H15" s="651"/>
      <c r="I15" s="651">
        <v>2.48</v>
      </c>
      <c r="J15" s="651"/>
      <c r="K15" s="651"/>
      <c r="L15" s="651"/>
      <c r="M15" s="651">
        <v>12.378</v>
      </c>
      <c r="N15" s="651"/>
      <c r="O15" s="651"/>
      <c r="P15" s="651">
        <v>8.537</v>
      </c>
      <c r="Q15" s="652"/>
      <c r="R15" s="241">
        <f t="shared" si="0"/>
        <v>23.395000000000003</v>
      </c>
      <c r="S15" s="242">
        <f t="shared" si="1"/>
        <v>2.8764497515765464</v>
      </c>
    </row>
    <row r="16" spans="1:24" ht="12.75" customHeight="1">
      <c r="A16" s="636" t="s">
        <v>346</v>
      </c>
      <c r="B16" s="637"/>
      <c r="C16" s="638"/>
      <c r="D16" s="637"/>
      <c r="E16" s="650"/>
      <c r="F16" s="651"/>
      <c r="G16" s="651"/>
      <c r="H16" s="651"/>
      <c r="I16" s="651"/>
      <c r="J16" s="651"/>
      <c r="K16" s="651"/>
      <c r="L16" s="651"/>
      <c r="M16" s="651">
        <v>1.209</v>
      </c>
      <c r="N16" s="651"/>
      <c r="O16" s="651"/>
      <c r="P16" s="651">
        <v>1.695</v>
      </c>
      <c r="Q16" s="652"/>
      <c r="R16" s="241">
        <f t="shared" si="0"/>
        <v>2.904</v>
      </c>
      <c r="S16" s="242">
        <f t="shared" si="1"/>
        <v>0.3570510826492109</v>
      </c>
      <c r="U16" s="172"/>
      <c r="V16" s="178"/>
      <c r="W16" s="172"/>
      <c r="X16" s="172"/>
    </row>
    <row r="17" spans="1:25" ht="12.75" customHeight="1">
      <c r="A17" s="636" t="s">
        <v>348</v>
      </c>
      <c r="B17" s="637"/>
      <c r="C17" s="638"/>
      <c r="D17" s="637"/>
      <c r="E17" s="650"/>
      <c r="F17" s="651"/>
      <c r="G17" s="651"/>
      <c r="H17" s="651"/>
      <c r="I17" s="651"/>
      <c r="J17" s="651"/>
      <c r="K17" s="651"/>
      <c r="L17" s="651"/>
      <c r="M17" s="651">
        <v>8.407</v>
      </c>
      <c r="N17" s="651"/>
      <c r="O17" s="651"/>
      <c r="P17" s="651">
        <v>3.093</v>
      </c>
      <c r="Q17" s="652"/>
      <c r="R17" s="241">
        <f t="shared" si="0"/>
        <v>11.5</v>
      </c>
      <c r="S17" s="242">
        <f t="shared" si="1"/>
        <v>1.413941959526834</v>
      </c>
      <c r="X17" s="243"/>
      <c r="Y17"/>
    </row>
    <row r="18" spans="1:25" ht="12.75" customHeight="1">
      <c r="A18" s="636" t="s">
        <v>349</v>
      </c>
      <c r="B18" s="637"/>
      <c r="C18" s="638"/>
      <c r="D18" s="637"/>
      <c r="E18" s="650"/>
      <c r="F18" s="651"/>
      <c r="G18" s="651"/>
      <c r="H18" s="651"/>
      <c r="I18" s="651"/>
      <c r="J18" s="651"/>
      <c r="K18" s="651"/>
      <c r="L18" s="651"/>
      <c r="M18" s="651">
        <v>7.761</v>
      </c>
      <c r="N18" s="651"/>
      <c r="O18" s="651"/>
      <c r="P18" s="651">
        <v>2.907</v>
      </c>
      <c r="Q18" s="652"/>
      <c r="R18" s="241">
        <f t="shared" si="0"/>
        <v>10.668</v>
      </c>
      <c r="S18" s="244">
        <f t="shared" si="1"/>
        <v>1.311646332541936</v>
      </c>
      <c r="X18" s="243"/>
      <c r="Y18"/>
    </row>
    <row r="19" spans="1:19" ht="12.75" customHeight="1">
      <c r="A19" s="653" t="s">
        <v>350</v>
      </c>
      <c r="B19" s="654"/>
      <c r="C19" s="655"/>
      <c r="D19" s="654"/>
      <c r="E19" s="656"/>
      <c r="F19" s="657"/>
      <c r="G19" s="657"/>
      <c r="H19" s="657"/>
      <c r="I19" s="657"/>
      <c r="J19" s="657"/>
      <c r="K19" s="657"/>
      <c r="L19" s="657"/>
      <c r="M19" s="657">
        <v>15.775</v>
      </c>
      <c r="N19" s="657"/>
      <c r="O19" s="657"/>
      <c r="P19" s="657">
        <v>1.2</v>
      </c>
      <c r="Q19" s="658"/>
      <c r="R19" s="251">
        <f t="shared" si="0"/>
        <v>16.975</v>
      </c>
      <c r="S19" s="288">
        <f t="shared" si="1"/>
        <v>2.0871012837363487</v>
      </c>
    </row>
    <row r="20" spans="1:19" ht="12.75" customHeight="1">
      <c r="A20" s="227" t="s">
        <v>473</v>
      </c>
      <c r="B20" s="228"/>
      <c r="C20" s="229"/>
      <c r="D20" s="228"/>
      <c r="E20" s="230"/>
      <c r="F20" s="231"/>
      <c r="G20" s="231"/>
      <c r="H20" s="231"/>
      <c r="I20" s="231"/>
      <c r="J20" s="231"/>
      <c r="K20" s="231"/>
      <c r="L20" s="231"/>
      <c r="M20" s="231">
        <v>4.567</v>
      </c>
      <c r="N20" s="231"/>
      <c r="O20" s="231"/>
      <c r="P20" s="231"/>
      <c r="Q20" s="232"/>
      <c r="R20" s="233">
        <f t="shared" si="0"/>
        <v>4.567</v>
      </c>
      <c r="S20" s="253">
        <f t="shared" si="1"/>
        <v>0.5615193851442654</v>
      </c>
    </row>
    <row r="21" spans="1:19" ht="12.75" customHeight="1">
      <c r="A21" s="235" t="s">
        <v>353</v>
      </c>
      <c r="B21" s="236"/>
      <c r="C21" s="237"/>
      <c r="D21" s="236"/>
      <c r="E21" s="238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>
        <v>1.72</v>
      </c>
      <c r="Q21" s="240"/>
      <c r="R21" s="241">
        <f t="shared" si="0"/>
        <v>1.72</v>
      </c>
      <c r="S21" s="242">
        <f t="shared" si="1"/>
        <v>0.21147653655531778</v>
      </c>
    </row>
    <row r="22" spans="1:19" ht="12.75" customHeight="1">
      <c r="A22" s="235" t="s">
        <v>480</v>
      </c>
      <c r="B22" s="236"/>
      <c r="C22" s="237"/>
      <c r="D22" s="236"/>
      <c r="E22" s="238"/>
      <c r="F22" s="239"/>
      <c r="G22" s="239"/>
      <c r="H22" s="239"/>
      <c r="I22" s="239"/>
      <c r="J22" s="239"/>
      <c r="K22" s="239"/>
      <c r="L22" s="239"/>
      <c r="M22" s="239">
        <v>0.75</v>
      </c>
      <c r="N22" s="239"/>
      <c r="O22" s="239"/>
      <c r="P22" s="239"/>
      <c r="Q22" s="240"/>
      <c r="R22" s="241">
        <f>SUM(B22:Q22)</f>
        <v>0.75</v>
      </c>
      <c r="S22" s="242">
        <f t="shared" si="1"/>
        <v>0.09221360605609787</v>
      </c>
    </row>
    <row r="23" spans="1:22" ht="12.75" customHeight="1">
      <c r="A23" s="235" t="s">
        <v>369</v>
      </c>
      <c r="B23" s="236"/>
      <c r="C23" s="237"/>
      <c r="D23" s="236"/>
      <c r="E23" s="238"/>
      <c r="F23" s="239"/>
      <c r="G23" s="239"/>
      <c r="H23" s="239"/>
      <c r="I23" s="239"/>
      <c r="J23" s="239"/>
      <c r="K23" s="239"/>
      <c r="L23" s="239"/>
      <c r="M23" s="239">
        <v>1.289</v>
      </c>
      <c r="N23" s="239"/>
      <c r="O23" s="239"/>
      <c r="P23" s="239"/>
      <c r="Q23" s="240"/>
      <c r="R23" s="241">
        <f t="shared" si="0"/>
        <v>1.289</v>
      </c>
      <c r="S23" s="242">
        <f t="shared" si="1"/>
        <v>0.15848445094174687</v>
      </c>
      <c r="U23" s="181"/>
      <c r="V23" s="182"/>
    </row>
    <row r="24" spans="1:22" ht="12.75" customHeight="1">
      <c r="A24" s="235" t="s">
        <v>371</v>
      </c>
      <c r="B24" s="236"/>
      <c r="C24" s="237"/>
      <c r="D24" s="236"/>
      <c r="E24" s="238"/>
      <c r="F24" s="239"/>
      <c r="G24" s="239"/>
      <c r="H24" s="239"/>
      <c r="I24" s="239"/>
      <c r="J24" s="239"/>
      <c r="K24" s="239"/>
      <c r="L24" s="239"/>
      <c r="M24" s="239">
        <v>14.342</v>
      </c>
      <c r="N24" s="239"/>
      <c r="O24" s="239"/>
      <c r="P24" s="239">
        <v>2.088</v>
      </c>
      <c r="Q24" s="240"/>
      <c r="R24" s="241">
        <f t="shared" si="0"/>
        <v>16.43</v>
      </c>
      <c r="S24" s="242">
        <f t="shared" si="1"/>
        <v>2.0200927300022506</v>
      </c>
      <c r="U24" s="183"/>
      <c r="V24" s="182"/>
    </row>
    <row r="25" spans="1:22" ht="12.75" customHeight="1">
      <c r="A25" s="235" t="s">
        <v>372</v>
      </c>
      <c r="B25" s="236"/>
      <c r="C25" s="237"/>
      <c r="D25" s="236"/>
      <c r="E25" s="238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>
        <v>0.706</v>
      </c>
      <c r="R25" s="241">
        <f t="shared" si="0"/>
        <v>0.706</v>
      </c>
      <c r="S25" s="242">
        <f t="shared" si="1"/>
        <v>0.08680374116747346</v>
      </c>
      <c r="U25" s="183"/>
      <c r="V25" s="182"/>
    </row>
    <row r="26" spans="1:22" ht="12.75" customHeight="1">
      <c r="A26" s="235" t="s">
        <v>380</v>
      </c>
      <c r="B26" s="236"/>
      <c r="C26" s="237"/>
      <c r="D26" s="236"/>
      <c r="E26" s="238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0">
        <v>0.914</v>
      </c>
      <c r="R26" s="241">
        <f t="shared" si="0"/>
        <v>0.914</v>
      </c>
      <c r="S26" s="242">
        <f t="shared" si="1"/>
        <v>0.11237764791369793</v>
      </c>
      <c r="U26" s="181"/>
      <c r="V26" s="182"/>
    </row>
    <row r="27" spans="1:19" ht="12.75" customHeight="1">
      <c r="A27" s="235" t="s">
        <v>520</v>
      </c>
      <c r="B27" s="236"/>
      <c r="C27" s="237"/>
      <c r="D27" s="236"/>
      <c r="E27" s="238"/>
      <c r="F27" s="239"/>
      <c r="G27" s="239"/>
      <c r="H27" s="239"/>
      <c r="I27" s="239"/>
      <c r="J27" s="239"/>
      <c r="K27" s="239"/>
      <c r="L27" s="239"/>
      <c r="M27" s="239">
        <v>3.2</v>
      </c>
      <c r="N27" s="239"/>
      <c r="O27" s="239"/>
      <c r="P27" s="239">
        <v>7.457</v>
      </c>
      <c r="Q27" s="240"/>
      <c r="R27" s="241">
        <f t="shared" si="0"/>
        <v>10.657</v>
      </c>
      <c r="S27" s="242">
        <f t="shared" si="1"/>
        <v>1.31029386631978</v>
      </c>
    </row>
    <row r="28" spans="1:19" ht="12.75" customHeight="1">
      <c r="A28" s="235" t="s">
        <v>385</v>
      </c>
      <c r="B28" s="236"/>
      <c r="C28" s="237"/>
      <c r="D28" s="236"/>
      <c r="E28" s="238"/>
      <c r="F28" s="239"/>
      <c r="G28" s="239"/>
      <c r="H28" s="239"/>
      <c r="I28" s="239"/>
      <c r="J28" s="239"/>
      <c r="K28" s="239"/>
      <c r="L28" s="239"/>
      <c r="M28" s="239">
        <v>3.2</v>
      </c>
      <c r="N28" s="239"/>
      <c r="O28" s="239"/>
      <c r="P28" s="239"/>
      <c r="Q28" s="240"/>
      <c r="R28" s="241">
        <f t="shared" si="0"/>
        <v>3.2</v>
      </c>
      <c r="S28" s="242">
        <f t="shared" si="1"/>
        <v>0.39344471917268425</v>
      </c>
    </row>
    <row r="29" spans="1:19" ht="12.75" customHeight="1">
      <c r="A29" s="235" t="s">
        <v>387</v>
      </c>
      <c r="B29" s="236"/>
      <c r="C29" s="237"/>
      <c r="D29" s="236"/>
      <c r="E29" s="238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>
        <v>5.349</v>
      </c>
      <c r="R29" s="241">
        <f t="shared" si="0"/>
        <v>5.349</v>
      </c>
      <c r="S29" s="242">
        <f t="shared" si="1"/>
        <v>0.6576674383920901</v>
      </c>
    </row>
    <row r="30" spans="1:19" ht="12.75" customHeight="1">
      <c r="A30" s="235" t="s">
        <v>388</v>
      </c>
      <c r="B30" s="236"/>
      <c r="C30" s="237"/>
      <c r="D30" s="236"/>
      <c r="E30" s="238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0">
        <v>6.05</v>
      </c>
      <c r="R30" s="241">
        <f t="shared" si="0"/>
        <v>6.05</v>
      </c>
      <c r="S30" s="242">
        <f t="shared" si="1"/>
        <v>0.7438564221858561</v>
      </c>
    </row>
    <row r="31" spans="1:19" ht="12.75" customHeight="1">
      <c r="A31" s="235" t="s">
        <v>389</v>
      </c>
      <c r="B31" s="236"/>
      <c r="C31" s="237"/>
      <c r="D31" s="236"/>
      <c r="E31" s="238"/>
      <c r="F31" s="239"/>
      <c r="G31" s="239"/>
      <c r="H31" s="239"/>
      <c r="I31" s="239"/>
      <c r="J31" s="239"/>
      <c r="K31" s="239"/>
      <c r="L31" s="239"/>
      <c r="M31" s="239">
        <v>7.982</v>
      </c>
      <c r="N31" s="239"/>
      <c r="O31" s="239"/>
      <c r="P31" s="239"/>
      <c r="Q31" s="240"/>
      <c r="R31" s="241">
        <f t="shared" si="0"/>
        <v>7.982</v>
      </c>
      <c r="S31" s="242">
        <f t="shared" si="1"/>
        <v>0.9813986713863644</v>
      </c>
    </row>
    <row r="32" spans="1:19" ht="12.75" customHeight="1">
      <c r="A32" s="235" t="s">
        <v>391</v>
      </c>
      <c r="B32" s="236"/>
      <c r="C32" s="237"/>
      <c r="D32" s="236"/>
      <c r="E32" s="238"/>
      <c r="F32" s="239"/>
      <c r="G32" s="239"/>
      <c r="H32" s="239"/>
      <c r="I32" s="239"/>
      <c r="J32" s="239"/>
      <c r="K32" s="239"/>
      <c r="L32" s="239"/>
      <c r="M32" s="239">
        <v>4.335</v>
      </c>
      <c r="N32" s="239"/>
      <c r="O32" s="239"/>
      <c r="P32" s="239">
        <v>8.265</v>
      </c>
      <c r="Q32" s="240"/>
      <c r="R32" s="241">
        <f t="shared" si="0"/>
        <v>12.600000000000001</v>
      </c>
      <c r="S32" s="242">
        <f t="shared" si="1"/>
        <v>1.5491885817424444</v>
      </c>
    </row>
    <row r="33" spans="1:19" ht="12.75" customHeight="1">
      <c r="A33" s="235" t="s">
        <v>392</v>
      </c>
      <c r="B33" s="236"/>
      <c r="C33" s="237"/>
      <c r="D33" s="236"/>
      <c r="E33" s="238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40">
        <v>3.816</v>
      </c>
      <c r="R33" s="241">
        <f t="shared" si="0"/>
        <v>3.816</v>
      </c>
      <c r="S33" s="242">
        <f t="shared" si="1"/>
        <v>0.469182827613426</v>
      </c>
    </row>
    <row r="34" spans="1:19" ht="12.75" customHeight="1">
      <c r="A34" s="235" t="s">
        <v>396</v>
      </c>
      <c r="B34" s="236"/>
      <c r="C34" s="237"/>
      <c r="D34" s="236"/>
      <c r="E34" s="238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>
        <v>0.15</v>
      </c>
      <c r="R34" s="241">
        <f t="shared" si="0"/>
        <v>0.15</v>
      </c>
      <c r="S34" s="242">
        <f t="shared" si="1"/>
        <v>0.018442721211219572</v>
      </c>
    </row>
    <row r="35" spans="1:19" ht="12.75" customHeight="1">
      <c r="A35" s="235" t="s">
        <v>397</v>
      </c>
      <c r="B35" s="236"/>
      <c r="C35" s="237"/>
      <c r="D35" s="236"/>
      <c r="E35" s="238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>
        <v>2.976</v>
      </c>
      <c r="Q35" s="240"/>
      <c r="R35" s="241">
        <f t="shared" si="0"/>
        <v>2.976</v>
      </c>
      <c r="S35" s="242">
        <f t="shared" si="1"/>
        <v>0.36590358883059637</v>
      </c>
    </row>
    <row r="36" spans="1:19" ht="12.75" customHeight="1">
      <c r="A36" s="235" t="s">
        <v>409</v>
      </c>
      <c r="B36" s="236"/>
      <c r="C36" s="237"/>
      <c r="D36" s="236"/>
      <c r="E36" s="238"/>
      <c r="F36" s="239"/>
      <c r="G36" s="239"/>
      <c r="H36" s="239"/>
      <c r="I36" s="239"/>
      <c r="J36" s="239"/>
      <c r="K36" s="239"/>
      <c r="L36" s="239"/>
      <c r="M36" s="239">
        <v>7.04</v>
      </c>
      <c r="N36" s="239"/>
      <c r="O36" s="239"/>
      <c r="P36" s="239">
        <v>8.224</v>
      </c>
      <c r="Q36" s="240"/>
      <c r="R36" s="241">
        <f t="shared" si="0"/>
        <v>15.264</v>
      </c>
      <c r="S36" s="242">
        <f t="shared" si="1"/>
        <v>1.876731310453704</v>
      </c>
    </row>
    <row r="37" spans="1:19" ht="12.75" customHeight="1">
      <c r="A37" s="235" t="s">
        <v>476</v>
      </c>
      <c r="B37" s="236"/>
      <c r="C37" s="237"/>
      <c r="D37" s="236"/>
      <c r="E37" s="238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>
        <v>9.208</v>
      </c>
      <c r="Q37" s="240"/>
      <c r="R37" s="241">
        <f t="shared" si="0"/>
        <v>9.208</v>
      </c>
      <c r="S37" s="242">
        <f aca="true" t="shared" si="2" ref="S37:S50">R37/$R$85*100</f>
        <v>1.132137179419399</v>
      </c>
    </row>
    <row r="38" spans="1:19" ht="12.75" customHeight="1">
      <c r="A38" s="235" t="s">
        <v>420</v>
      </c>
      <c r="B38" s="236"/>
      <c r="C38" s="237"/>
      <c r="D38" s="236"/>
      <c r="E38" s="238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40">
        <v>1.7269999999999999</v>
      </c>
      <c r="R38" s="241">
        <f t="shared" si="0"/>
        <v>1.7269999999999999</v>
      </c>
      <c r="S38" s="242">
        <f t="shared" si="2"/>
        <v>0.21233719687850802</v>
      </c>
    </row>
    <row r="39" spans="1:19" ht="12.75" customHeight="1">
      <c r="A39" s="235" t="s">
        <v>421</v>
      </c>
      <c r="B39" s="236"/>
      <c r="C39" s="237"/>
      <c r="D39" s="236"/>
      <c r="E39" s="238"/>
      <c r="F39" s="239"/>
      <c r="G39" s="239"/>
      <c r="H39" s="239"/>
      <c r="I39" s="239"/>
      <c r="J39" s="239"/>
      <c r="K39" s="239"/>
      <c r="L39" s="239"/>
      <c r="M39" s="239">
        <v>4.474</v>
      </c>
      <c r="N39" s="239"/>
      <c r="O39" s="239"/>
      <c r="P39" s="239">
        <v>2.037</v>
      </c>
      <c r="Q39" s="240"/>
      <c r="R39" s="241">
        <f t="shared" si="0"/>
        <v>6.511</v>
      </c>
      <c r="S39" s="242">
        <f t="shared" si="2"/>
        <v>0.8005370520416709</v>
      </c>
    </row>
    <row r="40" spans="1:19" ht="12.75" customHeight="1">
      <c r="A40" s="235" t="s">
        <v>423</v>
      </c>
      <c r="B40" s="236"/>
      <c r="C40" s="237"/>
      <c r="D40" s="236"/>
      <c r="E40" s="238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>
        <v>4.512</v>
      </c>
      <c r="Q40" s="240">
        <v>2.6</v>
      </c>
      <c r="R40" s="241">
        <f t="shared" si="0"/>
        <v>7.112</v>
      </c>
      <c r="S40" s="242">
        <f t="shared" si="2"/>
        <v>0.8744308883612908</v>
      </c>
    </row>
    <row r="41" spans="1:22" ht="12.75" customHeight="1">
      <c r="A41" s="235" t="s">
        <v>425</v>
      </c>
      <c r="B41" s="236"/>
      <c r="C41" s="237"/>
      <c r="D41" s="236"/>
      <c r="E41" s="238"/>
      <c r="F41" s="239"/>
      <c r="G41" s="239"/>
      <c r="H41" s="239"/>
      <c r="I41" s="239"/>
      <c r="J41" s="239"/>
      <c r="K41" s="239"/>
      <c r="L41" s="239"/>
      <c r="M41" s="239">
        <v>6.529</v>
      </c>
      <c r="N41" s="239"/>
      <c r="O41" s="239"/>
      <c r="P41" s="239">
        <v>4.994</v>
      </c>
      <c r="Q41" s="240"/>
      <c r="R41" s="241">
        <f t="shared" si="0"/>
        <v>11.523</v>
      </c>
      <c r="S41" s="242">
        <f t="shared" si="2"/>
        <v>1.4167698434458875</v>
      </c>
      <c r="V41" s="254"/>
    </row>
    <row r="42" spans="1:22" ht="12.75" customHeight="1">
      <c r="A42" s="235" t="s">
        <v>426</v>
      </c>
      <c r="B42" s="236"/>
      <c r="C42" s="237"/>
      <c r="D42" s="236"/>
      <c r="E42" s="238"/>
      <c r="F42" s="239"/>
      <c r="G42" s="239"/>
      <c r="H42" s="239"/>
      <c r="I42" s="239"/>
      <c r="J42" s="239">
        <v>1.541</v>
      </c>
      <c r="K42" s="239"/>
      <c r="L42" s="239"/>
      <c r="M42" s="239">
        <v>4.508</v>
      </c>
      <c r="N42" s="239"/>
      <c r="O42" s="239"/>
      <c r="P42" s="239">
        <v>0.192</v>
      </c>
      <c r="Q42" s="240"/>
      <c r="R42" s="241">
        <f t="shared" si="0"/>
        <v>6.241</v>
      </c>
      <c r="S42" s="242">
        <f t="shared" si="2"/>
        <v>0.7673401538614757</v>
      </c>
      <c r="V42" s="2"/>
    </row>
    <row r="43" spans="1:22" ht="12.75" customHeight="1">
      <c r="A43" s="235" t="s">
        <v>620</v>
      </c>
      <c r="B43" s="236"/>
      <c r="C43" s="237"/>
      <c r="D43" s="236"/>
      <c r="E43" s="238"/>
      <c r="F43" s="239"/>
      <c r="G43" s="239"/>
      <c r="H43" s="239"/>
      <c r="I43" s="239"/>
      <c r="J43" s="239"/>
      <c r="K43" s="239"/>
      <c r="L43" s="239"/>
      <c r="M43" s="239">
        <v>3.63</v>
      </c>
      <c r="N43" s="239"/>
      <c r="O43" s="239"/>
      <c r="P43" s="239"/>
      <c r="Q43" s="240"/>
      <c r="R43" s="241">
        <f t="shared" si="0"/>
        <v>3.63</v>
      </c>
      <c r="S43" s="242">
        <f t="shared" si="2"/>
        <v>0.44631385331151363</v>
      </c>
      <c r="U43"/>
      <c r="V43" s="254"/>
    </row>
    <row r="44" spans="1:21" ht="12.75" customHeight="1">
      <c r="A44" s="235" t="s">
        <v>431</v>
      </c>
      <c r="B44" s="236"/>
      <c r="C44" s="237"/>
      <c r="D44" s="236"/>
      <c r="E44" s="238"/>
      <c r="F44" s="239"/>
      <c r="G44" s="239"/>
      <c r="H44" s="239"/>
      <c r="I44" s="239"/>
      <c r="J44" s="239"/>
      <c r="K44" s="239"/>
      <c r="L44" s="239"/>
      <c r="M44" s="239">
        <v>0.613</v>
      </c>
      <c r="N44" s="239"/>
      <c r="O44" s="239"/>
      <c r="P44" s="239">
        <v>8.933</v>
      </c>
      <c r="Q44" s="240"/>
      <c r="R44" s="241">
        <f t="shared" si="0"/>
        <v>9.546</v>
      </c>
      <c r="S44" s="242">
        <f t="shared" si="2"/>
        <v>1.1736947778820137</v>
      </c>
      <c r="U44" s="83"/>
    </row>
    <row r="45" spans="1:19" ht="12.75" customHeight="1">
      <c r="A45" s="235" t="s">
        <v>434</v>
      </c>
      <c r="B45" s="236"/>
      <c r="C45" s="237"/>
      <c r="D45" s="236"/>
      <c r="E45" s="238"/>
      <c r="F45" s="239"/>
      <c r="G45" s="239"/>
      <c r="H45" s="239"/>
      <c r="I45" s="239"/>
      <c r="J45" s="239"/>
      <c r="K45" s="239"/>
      <c r="L45" s="239"/>
      <c r="M45" s="239">
        <v>3.138</v>
      </c>
      <c r="N45" s="239"/>
      <c r="O45" s="239"/>
      <c r="P45" s="239"/>
      <c r="Q45" s="240"/>
      <c r="R45" s="241">
        <f t="shared" si="0"/>
        <v>3.138</v>
      </c>
      <c r="S45" s="242">
        <f t="shared" si="2"/>
        <v>0.3858217277387135</v>
      </c>
    </row>
    <row r="46" spans="1:19" ht="12.75" customHeight="1">
      <c r="A46" s="235" t="s">
        <v>435</v>
      </c>
      <c r="B46" s="236"/>
      <c r="C46" s="237"/>
      <c r="D46" s="236"/>
      <c r="E46" s="238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>
        <v>1.313</v>
      </c>
      <c r="Q46" s="240"/>
      <c r="R46" s="241">
        <f t="shared" si="0"/>
        <v>1.313</v>
      </c>
      <c r="S46" s="242">
        <f t="shared" si="2"/>
        <v>0.161435286335542</v>
      </c>
    </row>
    <row r="47" spans="1:19" ht="12.75" customHeight="1">
      <c r="A47" s="235" t="s">
        <v>438</v>
      </c>
      <c r="B47" s="236"/>
      <c r="C47" s="237"/>
      <c r="D47" s="236"/>
      <c r="E47" s="238"/>
      <c r="F47" s="239"/>
      <c r="G47" s="239"/>
      <c r="H47" s="239"/>
      <c r="I47" s="239"/>
      <c r="J47" s="239"/>
      <c r="K47" s="239"/>
      <c r="L47" s="239"/>
      <c r="M47" s="239">
        <v>12.274</v>
      </c>
      <c r="N47" s="239"/>
      <c r="O47" s="239"/>
      <c r="P47" s="239"/>
      <c r="Q47" s="240"/>
      <c r="R47" s="241">
        <f t="shared" si="0"/>
        <v>12.274</v>
      </c>
      <c r="S47" s="242">
        <f t="shared" si="2"/>
        <v>1.509106400976727</v>
      </c>
    </row>
    <row r="48" spans="1:19" ht="12.75" customHeight="1">
      <c r="A48" s="235" t="s">
        <v>446</v>
      </c>
      <c r="B48" s="236"/>
      <c r="C48" s="237"/>
      <c r="D48" s="236"/>
      <c r="E48" s="238" t="s">
        <v>657</v>
      </c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>
        <v>0.531</v>
      </c>
      <c r="Q48" s="240"/>
      <c r="R48" s="241">
        <f t="shared" si="0"/>
        <v>0.531</v>
      </c>
      <c r="S48" s="242">
        <f t="shared" si="2"/>
        <v>0.06528723308771729</v>
      </c>
    </row>
    <row r="49" spans="1:19" ht="12.75" customHeight="1">
      <c r="A49" s="235" t="s">
        <v>518</v>
      </c>
      <c r="B49" s="236"/>
      <c r="C49" s="237"/>
      <c r="D49" s="236"/>
      <c r="E49" s="238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>
        <v>11.7</v>
      </c>
      <c r="Q49" s="240"/>
      <c r="R49" s="241">
        <f>SUM(B49:Q49)</f>
        <v>11.7</v>
      </c>
      <c r="S49" s="242">
        <f t="shared" si="2"/>
        <v>1.4385322544751267</v>
      </c>
    </row>
    <row r="50" spans="1:19" ht="12.75" customHeight="1">
      <c r="A50" s="235" t="s">
        <v>450</v>
      </c>
      <c r="B50" s="236"/>
      <c r="C50" s="237"/>
      <c r="D50" s="236"/>
      <c r="E50" s="238"/>
      <c r="F50" s="239"/>
      <c r="G50" s="239"/>
      <c r="H50" s="239"/>
      <c r="I50" s="239"/>
      <c r="J50" s="239"/>
      <c r="K50" s="239"/>
      <c r="L50" s="239"/>
      <c r="M50" s="239">
        <v>2.794</v>
      </c>
      <c r="N50" s="239"/>
      <c r="O50" s="239"/>
      <c r="P50" s="239">
        <v>1.1</v>
      </c>
      <c r="Q50" s="240">
        <v>2.537</v>
      </c>
      <c r="R50" s="241">
        <f t="shared" si="0"/>
        <v>6.431</v>
      </c>
      <c r="S50" s="242">
        <f t="shared" si="2"/>
        <v>0.790700934062354</v>
      </c>
    </row>
    <row r="51" spans="1:19" ht="12.75" customHeight="1">
      <c r="A51" s="255" t="s">
        <v>454</v>
      </c>
      <c r="B51" s="256"/>
      <c r="C51" s="257"/>
      <c r="D51" s="256"/>
      <c r="E51" s="258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>
        <v>1.874</v>
      </c>
      <c r="Q51" s="260"/>
      <c r="R51" s="241"/>
      <c r="S51" s="244"/>
    </row>
    <row r="52" spans="1:19" ht="12.75" customHeight="1">
      <c r="A52" s="255" t="s">
        <v>457</v>
      </c>
      <c r="B52" s="256"/>
      <c r="C52" s="257"/>
      <c r="D52" s="256"/>
      <c r="E52" s="258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>
        <v>6.152</v>
      </c>
      <c r="Q52" s="260"/>
      <c r="R52" s="241">
        <f>SUM(M52:Q52)</f>
        <v>6.152</v>
      </c>
      <c r="S52" s="244">
        <f aca="true" t="shared" si="3" ref="S52:S85">R52/$R$85*100</f>
        <v>0.7563974726094854</v>
      </c>
    </row>
    <row r="53" spans="1:19" ht="12.75" customHeight="1">
      <c r="A53" s="245" t="s">
        <v>462</v>
      </c>
      <c r="B53" s="246"/>
      <c r="C53" s="247"/>
      <c r="D53" s="246"/>
      <c r="E53" s="248"/>
      <c r="F53" s="249"/>
      <c r="G53" s="249"/>
      <c r="H53" s="249"/>
      <c r="I53" s="249"/>
      <c r="J53" s="249"/>
      <c r="K53" s="249"/>
      <c r="L53" s="249"/>
      <c r="M53" s="249">
        <v>6.086</v>
      </c>
      <c r="N53" s="249"/>
      <c r="O53" s="249"/>
      <c r="P53" s="249">
        <v>10.922</v>
      </c>
      <c r="Q53" s="250">
        <v>0.87</v>
      </c>
      <c r="R53" s="251">
        <f>SUM(A53:Q53)</f>
        <v>17.878000000000004</v>
      </c>
      <c r="S53" s="288">
        <f t="shared" si="3"/>
        <v>2.198126465427891</v>
      </c>
    </row>
    <row r="54" spans="1:19" ht="12.75" customHeight="1">
      <c r="A54" s="624" t="s">
        <v>478</v>
      </c>
      <c r="B54" s="625"/>
      <c r="C54" s="626"/>
      <c r="D54" s="625"/>
      <c r="E54" s="627"/>
      <c r="F54" s="628"/>
      <c r="G54" s="628"/>
      <c r="H54" s="628"/>
      <c r="I54" s="628"/>
      <c r="J54" s="628"/>
      <c r="K54" s="628"/>
      <c r="L54" s="628"/>
      <c r="M54" s="628">
        <v>3.595</v>
      </c>
      <c r="N54" s="628"/>
      <c r="O54" s="628"/>
      <c r="P54" s="628"/>
      <c r="Q54" s="629"/>
      <c r="R54" s="233">
        <f aca="true" t="shared" si="4" ref="R54:R85">SUM(B54:Q54)</f>
        <v>3.595</v>
      </c>
      <c r="S54" s="253">
        <f t="shared" si="3"/>
        <v>0.44201055169556247</v>
      </c>
    </row>
    <row r="55" spans="1:27" ht="12.75" customHeight="1">
      <c r="A55" s="624" t="s">
        <v>479</v>
      </c>
      <c r="B55" s="625"/>
      <c r="C55" s="626"/>
      <c r="D55" s="625"/>
      <c r="E55" s="627"/>
      <c r="F55" s="628"/>
      <c r="G55" s="628"/>
      <c r="H55" s="628"/>
      <c r="I55" s="628"/>
      <c r="J55" s="628"/>
      <c r="K55" s="628"/>
      <c r="L55" s="628"/>
      <c r="M55" s="628">
        <v>4.185</v>
      </c>
      <c r="N55" s="628"/>
      <c r="O55" s="628"/>
      <c r="P55" s="628"/>
      <c r="Q55" s="629"/>
      <c r="R55" s="241">
        <f t="shared" si="4"/>
        <v>4.185</v>
      </c>
      <c r="S55" s="242">
        <f t="shared" si="3"/>
        <v>0.5145519217930261</v>
      </c>
      <c r="Y55" s="172"/>
      <c r="Z55" s="172"/>
      <c r="AA55" s="172"/>
    </row>
    <row r="56" spans="1:27" ht="12.75" customHeight="1">
      <c r="A56" s="624" t="s">
        <v>356</v>
      </c>
      <c r="B56" s="625"/>
      <c r="C56" s="626"/>
      <c r="D56" s="625"/>
      <c r="E56" s="627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>
        <v>2.651</v>
      </c>
      <c r="Q56" s="629"/>
      <c r="R56" s="241">
        <f t="shared" si="4"/>
        <v>2.651</v>
      </c>
      <c r="S56" s="242">
        <f t="shared" si="3"/>
        <v>0.3259443595396206</v>
      </c>
      <c r="Y56" s="172"/>
      <c r="Z56" s="172"/>
      <c r="AA56" s="172"/>
    </row>
    <row r="57" spans="1:19" ht="12.75" customHeight="1">
      <c r="A57" s="630" t="s">
        <v>481</v>
      </c>
      <c r="B57" s="631"/>
      <c r="C57" s="632"/>
      <c r="D57" s="631"/>
      <c r="E57" s="633"/>
      <c r="F57" s="634"/>
      <c r="G57" s="634"/>
      <c r="H57" s="634"/>
      <c r="I57" s="634"/>
      <c r="J57" s="634"/>
      <c r="K57" s="634"/>
      <c r="L57" s="634"/>
      <c r="M57" s="634">
        <v>6.102</v>
      </c>
      <c r="N57" s="634"/>
      <c r="O57" s="634"/>
      <c r="P57" s="634"/>
      <c r="Q57" s="635"/>
      <c r="R57" s="241">
        <f t="shared" si="4"/>
        <v>6.102</v>
      </c>
      <c r="S57" s="242">
        <f t="shared" si="3"/>
        <v>0.7502498988724123</v>
      </c>
    </row>
    <row r="58" spans="1:27" ht="12.75" customHeight="1">
      <c r="A58" s="630" t="s">
        <v>611</v>
      </c>
      <c r="B58" s="631"/>
      <c r="C58" s="632"/>
      <c r="D58" s="631"/>
      <c r="E58" s="633"/>
      <c r="F58" s="634"/>
      <c r="G58" s="634"/>
      <c r="H58" s="634"/>
      <c r="I58" s="634"/>
      <c r="J58" s="634"/>
      <c r="K58" s="634"/>
      <c r="L58" s="634"/>
      <c r="M58" s="634">
        <v>53.739</v>
      </c>
      <c r="N58" s="634"/>
      <c r="O58" s="634"/>
      <c r="P58" s="634">
        <v>10.993</v>
      </c>
      <c r="Q58" s="635"/>
      <c r="R58" s="241">
        <f t="shared" si="4"/>
        <v>64.732</v>
      </c>
      <c r="S58" s="242">
        <f t="shared" si="3"/>
        <v>7.958894862964437</v>
      </c>
      <c r="U58" s="178"/>
      <c r="V58" s="178"/>
      <c r="W58" s="178"/>
      <c r="Y58" s="178"/>
      <c r="Z58" s="178"/>
      <c r="AA58" s="178"/>
    </row>
    <row r="59" spans="1:27" ht="12.75" customHeight="1">
      <c r="A59" s="630" t="s">
        <v>482</v>
      </c>
      <c r="B59" s="631"/>
      <c r="C59" s="632"/>
      <c r="D59" s="631"/>
      <c r="E59" s="633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5">
        <v>0.4</v>
      </c>
      <c r="R59" s="241">
        <f t="shared" si="4"/>
        <v>0.4</v>
      </c>
      <c r="S59" s="242">
        <f t="shared" si="3"/>
        <v>0.04918058989658553</v>
      </c>
      <c r="U59" s="172"/>
      <c r="V59" s="172"/>
      <c r="W59" s="172"/>
      <c r="Y59" s="172"/>
      <c r="Z59" s="172"/>
      <c r="AA59" s="172"/>
    </row>
    <row r="60" spans="1:19" ht="12.75" customHeight="1">
      <c r="A60" s="630" t="s">
        <v>483</v>
      </c>
      <c r="B60" s="631"/>
      <c r="C60" s="632"/>
      <c r="D60" s="631"/>
      <c r="E60" s="633"/>
      <c r="F60" s="634"/>
      <c r="G60" s="634"/>
      <c r="H60" s="634"/>
      <c r="I60" s="634"/>
      <c r="J60" s="634"/>
      <c r="K60" s="634"/>
      <c r="L60" s="634"/>
      <c r="M60" s="634">
        <v>6.012</v>
      </c>
      <c r="N60" s="634"/>
      <c r="O60" s="634"/>
      <c r="P60" s="634"/>
      <c r="Q60" s="635"/>
      <c r="R60" s="241">
        <f t="shared" si="4"/>
        <v>6.012</v>
      </c>
      <c r="S60" s="242">
        <f t="shared" si="3"/>
        <v>0.7391842661456806</v>
      </c>
    </row>
    <row r="61" spans="1:19" ht="12.75" customHeight="1">
      <c r="A61" s="630" t="s">
        <v>484</v>
      </c>
      <c r="B61" s="631"/>
      <c r="C61" s="632"/>
      <c r="D61" s="631"/>
      <c r="E61" s="633"/>
      <c r="F61" s="634"/>
      <c r="G61" s="634"/>
      <c r="H61" s="634"/>
      <c r="I61" s="634"/>
      <c r="J61" s="634"/>
      <c r="K61" s="634"/>
      <c r="L61" s="634"/>
      <c r="M61" s="634">
        <v>4.759</v>
      </c>
      <c r="N61" s="634"/>
      <c r="O61" s="634"/>
      <c r="P61" s="634"/>
      <c r="Q61" s="635"/>
      <c r="R61" s="241">
        <f t="shared" si="4"/>
        <v>4.759</v>
      </c>
      <c r="S61" s="242">
        <f t="shared" si="3"/>
        <v>0.5851260682946264</v>
      </c>
    </row>
    <row r="62" spans="1:19" ht="12.75" customHeight="1">
      <c r="A62" s="630" t="s">
        <v>485</v>
      </c>
      <c r="B62" s="631"/>
      <c r="C62" s="632"/>
      <c r="D62" s="631"/>
      <c r="E62" s="633"/>
      <c r="F62" s="634"/>
      <c r="G62" s="634"/>
      <c r="H62" s="634"/>
      <c r="I62" s="634"/>
      <c r="J62" s="634"/>
      <c r="K62" s="634"/>
      <c r="L62" s="634"/>
      <c r="M62" s="634">
        <v>3.689</v>
      </c>
      <c r="N62" s="634"/>
      <c r="O62" s="634"/>
      <c r="P62" s="634"/>
      <c r="Q62" s="635"/>
      <c r="R62" s="241">
        <f t="shared" si="4"/>
        <v>3.689</v>
      </c>
      <c r="S62" s="242">
        <f t="shared" si="3"/>
        <v>0.4535679903212601</v>
      </c>
    </row>
    <row r="63" spans="1:19" ht="12.75" customHeight="1">
      <c r="A63" s="630" t="s">
        <v>486</v>
      </c>
      <c r="B63" s="631"/>
      <c r="C63" s="632"/>
      <c r="D63" s="631"/>
      <c r="E63" s="633"/>
      <c r="F63" s="634"/>
      <c r="G63" s="634"/>
      <c r="H63" s="634"/>
      <c r="I63" s="634"/>
      <c r="J63" s="634"/>
      <c r="K63" s="634"/>
      <c r="L63" s="634"/>
      <c r="M63" s="634">
        <v>2.36</v>
      </c>
      <c r="N63" s="634"/>
      <c r="O63" s="634"/>
      <c r="P63" s="634">
        <v>2.319</v>
      </c>
      <c r="Q63" s="635"/>
      <c r="R63" s="241">
        <f t="shared" si="4"/>
        <v>4.679</v>
      </c>
      <c r="S63" s="242">
        <f t="shared" si="3"/>
        <v>0.5752899503153093</v>
      </c>
    </row>
    <row r="64" spans="1:19" ht="12.75" customHeight="1">
      <c r="A64" s="630" t="s">
        <v>487</v>
      </c>
      <c r="B64" s="631"/>
      <c r="C64" s="632"/>
      <c r="D64" s="631"/>
      <c r="E64" s="633"/>
      <c r="F64" s="634"/>
      <c r="G64" s="634"/>
      <c r="H64" s="634"/>
      <c r="I64" s="634"/>
      <c r="J64" s="634"/>
      <c r="K64" s="634"/>
      <c r="L64" s="634"/>
      <c r="M64" s="634"/>
      <c r="N64" s="634"/>
      <c r="O64" s="634"/>
      <c r="P64" s="634">
        <v>3.671</v>
      </c>
      <c r="Q64" s="635"/>
      <c r="R64" s="241">
        <f t="shared" si="4"/>
        <v>3.671</v>
      </c>
      <c r="S64" s="242">
        <f t="shared" si="3"/>
        <v>0.4513548637759137</v>
      </c>
    </row>
    <row r="65" spans="1:19" ht="12.75" customHeight="1">
      <c r="A65" s="630" t="s">
        <v>488</v>
      </c>
      <c r="B65" s="631"/>
      <c r="C65" s="632"/>
      <c r="D65" s="631"/>
      <c r="E65" s="633"/>
      <c r="F65" s="634"/>
      <c r="G65" s="634"/>
      <c r="H65" s="634"/>
      <c r="I65" s="634"/>
      <c r="J65" s="634"/>
      <c r="K65" s="634"/>
      <c r="L65" s="634"/>
      <c r="M65" s="634"/>
      <c r="N65" s="634"/>
      <c r="O65" s="634"/>
      <c r="P65" s="634">
        <v>6.447</v>
      </c>
      <c r="Q65" s="635">
        <v>0.238</v>
      </c>
      <c r="R65" s="241">
        <f t="shared" si="4"/>
        <v>6.6850000000000005</v>
      </c>
      <c r="S65" s="242">
        <f t="shared" si="3"/>
        <v>0.8219306086466858</v>
      </c>
    </row>
    <row r="66" spans="1:19" ht="12.75" customHeight="1">
      <c r="A66" s="630" t="s">
        <v>489</v>
      </c>
      <c r="B66" s="631"/>
      <c r="C66" s="632"/>
      <c r="D66" s="631"/>
      <c r="E66" s="633"/>
      <c r="F66" s="634"/>
      <c r="G66" s="634"/>
      <c r="H66" s="634"/>
      <c r="I66" s="634"/>
      <c r="J66" s="634"/>
      <c r="K66" s="634"/>
      <c r="L66" s="634"/>
      <c r="M66" s="634">
        <v>3.255</v>
      </c>
      <c r="N66" s="634"/>
      <c r="O66" s="634"/>
      <c r="P66" s="634"/>
      <c r="Q66" s="635"/>
      <c r="R66" s="241">
        <f t="shared" si="4"/>
        <v>3.255</v>
      </c>
      <c r="S66" s="242">
        <f t="shared" si="3"/>
        <v>0.4002070502834647</v>
      </c>
    </row>
    <row r="67" spans="1:19" ht="12.75" customHeight="1">
      <c r="A67" s="630" t="s">
        <v>490</v>
      </c>
      <c r="B67" s="631"/>
      <c r="C67" s="632"/>
      <c r="D67" s="631"/>
      <c r="E67" s="633"/>
      <c r="F67" s="634"/>
      <c r="G67" s="634"/>
      <c r="H67" s="634"/>
      <c r="I67" s="634"/>
      <c r="J67" s="634"/>
      <c r="K67" s="634"/>
      <c r="L67" s="634"/>
      <c r="M67" s="634"/>
      <c r="N67" s="634"/>
      <c r="O67" s="634"/>
      <c r="P67" s="634">
        <v>0.402</v>
      </c>
      <c r="Q67" s="635"/>
      <c r="R67" s="241">
        <f t="shared" si="4"/>
        <v>0.402</v>
      </c>
      <c r="S67" s="242">
        <f t="shared" si="3"/>
        <v>0.04942649284606847</v>
      </c>
    </row>
    <row r="68" spans="1:19" ht="12.75" customHeight="1">
      <c r="A68" s="630" t="s">
        <v>491</v>
      </c>
      <c r="B68" s="631"/>
      <c r="C68" s="632"/>
      <c r="D68" s="631"/>
      <c r="E68" s="633"/>
      <c r="F68" s="634"/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635">
        <v>1.968</v>
      </c>
      <c r="R68" s="241">
        <f t="shared" si="4"/>
        <v>1.968</v>
      </c>
      <c r="S68" s="242">
        <f t="shared" si="3"/>
        <v>0.24196850229120082</v>
      </c>
    </row>
    <row r="69" spans="1:19" ht="12.75" customHeight="1">
      <c r="A69" s="630" t="s">
        <v>492</v>
      </c>
      <c r="B69" s="631"/>
      <c r="C69" s="632"/>
      <c r="D69" s="631"/>
      <c r="E69" s="633"/>
      <c r="F69" s="634"/>
      <c r="G69" s="634"/>
      <c r="H69" s="634"/>
      <c r="I69" s="634"/>
      <c r="J69" s="634"/>
      <c r="K69" s="634"/>
      <c r="L69" s="634"/>
      <c r="M69" s="634"/>
      <c r="N69" s="634"/>
      <c r="O69" s="634"/>
      <c r="P69" s="634">
        <v>4.152</v>
      </c>
      <c r="Q69" s="635"/>
      <c r="R69" s="241">
        <f t="shared" si="4"/>
        <v>4.152</v>
      </c>
      <c r="S69" s="242">
        <f t="shared" si="3"/>
        <v>0.5104945231265579</v>
      </c>
    </row>
    <row r="70" spans="1:19" ht="12.75" customHeight="1">
      <c r="A70" s="630" t="s">
        <v>493</v>
      </c>
      <c r="B70" s="631"/>
      <c r="C70" s="632"/>
      <c r="D70" s="631"/>
      <c r="E70" s="633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>
        <v>5.193</v>
      </c>
      <c r="Q70" s="634"/>
      <c r="R70" s="241">
        <f t="shared" si="4"/>
        <v>5.193</v>
      </c>
      <c r="S70" s="242">
        <f t="shared" si="3"/>
        <v>0.6384870083324217</v>
      </c>
    </row>
    <row r="71" spans="1:19" ht="12.75" customHeight="1">
      <c r="A71" s="630" t="s">
        <v>494</v>
      </c>
      <c r="B71" s="631"/>
      <c r="C71" s="632"/>
      <c r="D71" s="631"/>
      <c r="E71" s="633"/>
      <c r="F71" s="634"/>
      <c r="G71" s="634"/>
      <c r="H71" s="634"/>
      <c r="I71" s="634"/>
      <c r="J71" s="634"/>
      <c r="K71" s="634"/>
      <c r="L71" s="634"/>
      <c r="M71" s="634">
        <v>0.304</v>
      </c>
      <c r="N71" s="634"/>
      <c r="O71" s="634"/>
      <c r="P71" s="634"/>
      <c r="Q71" s="635"/>
      <c r="R71" s="241">
        <f t="shared" si="4"/>
        <v>0.304</v>
      </c>
      <c r="S71" s="242">
        <f t="shared" si="3"/>
        <v>0.037377248321405</v>
      </c>
    </row>
    <row r="72" spans="1:19" ht="12.75" customHeight="1">
      <c r="A72" s="630" t="s">
        <v>440</v>
      </c>
      <c r="B72" s="631"/>
      <c r="C72" s="632"/>
      <c r="D72" s="631"/>
      <c r="E72" s="633"/>
      <c r="F72" s="634"/>
      <c r="G72" s="634"/>
      <c r="H72" s="634"/>
      <c r="I72" s="634"/>
      <c r="J72" s="634"/>
      <c r="K72" s="634"/>
      <c r="L72" s="634"/>
      <c r="M72" s="634"/>
      <c r="N72" s="634"/>
      <c r="O72" s="634"/>
      <c r="P72" s="635">
        <v>1.228</v>
      </c>
      <c r="Q72" s="635"/>
      <c r="R72" s="241">
        <f t="shared" si="4"/>
        <v>1.228</v>
      </c>
      <c r="S72" s="242">
        <f t="shared" si="3"/>
        <v>0.15098441098251758</v>
      </c>
    </row>
    <row r="73" spans="1:19" ht="12.75" customHeight="1">
      <c r="A73" s="630" t="s">
        <v>445</v>
      </c>
      <c r="B73" s="631"/>
      <c r="C73" s="632"/>
      <c r="D73" s="631"/>
      <c r="E73" s="633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5">
        <v>0.9</v>
      </c>
      <c r="Q73" s="635"/>
      <c r="R73" s="241">
        <f t="shared" si="4"/>
        <v>0.9</v>
      </c>
      <c r="S73" s="242">
        <f t="shared" si="3"/>
        <v>0.11065632726731744</v>
      </c>
    </row>
    <row r="74" spans="1:19" ht="12.75" customHeight="1">
      <c r="A74" s="630" t="s">
        <v>477</v>
      </c>
      <c r="B74" s="631"/>
      <c r="C74" s="632"/>
      <c r="D74" s="631"/>
      <c r="E74" s="633"/>
      <c r="F74" s="634"/>
      <c r="G74" s="634"/>
      <c r="H74" s="634"/>
      <c r="I74" s="634"/>
      <c r="J74" s="634"/>
      <c r="K74" s="634"/>
      <c r="L74" s="634"/>
      <c r="M74" s="634">
        <v>1.255</v>
      </c>
      <c r="N74" s="634"/>
      <c r="O74" s="634"/>
      <c r="P74" s="634">
        <v>2.196</v>
      </c>
      <c r="Q74" s="635"/>
      <c r="R74" s="241">
        <f>SUM(B74:Q74)</f>
        <v>3.451</v>
      </c>
      <c r="S74" s="242">
        <f t="shared" si="3"/>
        <v>0.4243055393327917</v>
      </c>
    </row>
    <row r="75" spans="1:19" ht="12.75" customHeight="1">
      <c r="A75" s="630" t="s">
        <v>495</v>
      </c>
      <c r="B75" s="631"/>
      <c r="C75" s="632"/>
      <c r="D75" s="631"/>
      <c r="E75" s="633"/>
      <c r="F75" s="634"/>
      <c r="G75" s="634"/>
      <c r="H75" s="634"/>
      <c r="I75" s="634"/>
      <c r="J75" s="634"/>
      <c r="K75" s="634"/>
      <c r="L75" s="634"/>
      <c r="M75" s="634"/>
      <c r="N75" s="634"/>
      <c r="O75" s="635"/>
      <c r="P75" s="635">
        <v>4.809</v>
      </c>
      <c r="Q75" s="635"/>
      <c r="R75" s="241">
        <f t="shared" si="4"/>
        <v>4.809</v>
      </c>
      <c r="S75" s="242">
        <f t="shared" si="3"/>
        <v>0.5912736420316995</v>
      </c>
    </row>
    <row r="76" spans="1:19" ht="12.75" customHeight="1">
      <c r="A76" s="630" t="s">
        <v>447</v>
      </c>
      <c r="B76" s="631"/>
      <c r="C76" s="632"/>
      <c r="D76" s="631"/>
      <c r="E76" s="633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5">
        <v>0.2</v>
      </c>
      <c r="R76" s="241">
        <f t="shared" si="4"/>
        <v>0.2</v>
      </c>
      <c r="S76" s="242">
        <f t="shared" si="3"/>
        <v>0.024590294948292766</v>
      </c>
    </row>
    <row r="77" spans="1:19" ht="12.75" customHeight="1">
      <c r="A77" s="630" t="s">
        <v>451</v>
      </c>
      <c r="B77" s="631"/>
      <c r="C77" s="632"/>
      <c r="D77" s="631"/>
      <c r="E77" s="633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5">
        <v>5.663</v>
      </c>
      <c r="R77" s="241">
        <f t="shared" si="4"/>
        <v>5.663</v>
      </c>
      <c r="S77" s="242">
        <f t="shared" si="3"/>
        <v>0.6962742014609097</v>
      </c>
    </row>
    <row r="78" spans="1:19" ht="12.75" customHeight="1">
      <c r="A78" s="630" t="s">
        <v>496</v>
      </c>
      <c r="B78" s="631"/>
      <c r="C78" s="632"/>
      <c r="D78" s="631"/>
      <c r="E78" s="633"/>
      <c r="F78" s="634"/>
      <c r="G78" s="634"/>
      <c r="H78" s="634"/>
      <c r="I78" s="634"/>
      <c r="J78" s="634"/>
      <c r="K78" s="634"/>
      <c r="L78" s="634"/>
      <c r="M78" s="634">
        <v>6.12</v>
      </c>
      <c r="N78" s="634"/>
      <c r="O78" s="634"/>
      <c r="P78" s="634"/>
      <c r="Q78" s="635"/>
      <c r="R78" s="241">
        <f t="shared" si="4"/>
        <v>6.12</v>
      </c>
      <c r="S78" s="242">
        <f t="shared" si="3"/>
        <v>0.7524630254177587</v>
      </c>
    </row>
    <row r="79" spans="1:19" ht="12.75" customHeight="1">
      <c r="A79" s="630" t="s">
        <v>687</v>
      </c>
      <c r="B79" s="631"/>
      <c r="C79" s="632"/>
      <c r="D79" s="631"/>
      <c r="E79" s="633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5">
        <v>14.88</v>
      </c>
      <c r="R79" s="241">
        <f>SUM(B79:Q79)</f>
        <v>14.88</v>
      </c>
      <c r="S79" s="242">
        <f t="shared" si="3"/>
        <v>1.8295179441529819</v>
      </c>
    </row>
    <row r="80" spans="1:19" ht="12.75" customHeight="1">
      <c r="A80" s="630" t="s">
        <v>454</v>
      </c>
      <c r="B80" s="631"/>
      <c r="C80" s="632"/>
      <c r="D80" s="631"/>
      <c r="E80" s="633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5">
        <v>1.874</v>
      </c>
      <c r="R80" s="241">
        <f t="shared" si="4"/>
        <v>1.874</v>
      </c>
      <c r="S80" s="242">
        <f t="shared" si="3"/>
        <v>0.23041106366550324</v>
      </c>
    </row>
    <row r="81" spans="1:19" ht="12.75" customHeight="1">
      <c r="A81" s="630" t="s">
        <v>497</v>
      </c>
      <c r="B81" s="631"/>
      <c r="C81" s="632"/>
      <c r="D81" s="631"/>
      <c r="E81" s="633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>
        <v>7.527</v>
      </c>
      <c r="Q81" s="635"/>
      <c r="R81" s="241">
        <f t="shared" si="4"/>
        <v>7.527</v>
      </c>
      <c r="S81" s="242">
        <f t="shared" si="3"/>
        <v>0.9254557503789982</v>
      </c>
    </row>
    <row r="82" spans="1:19" ht="12.75" customHeight="1">
      <c r="A82" s="630" t="s">
        <v>498</v>
      </c>
      <c r="B82" s="631"/>
      <c r="C82" s="632"/>
      <c r="D82" s="631"/>
      <c r="E82" s="633"/>
      <c r="F82" s="634"/>
      <c r="G82" s="634"/>
      <c r="H82" s="634"/>
      <c r="I82" s="634"/>
      <c r="J82" s="634"/>
      <c r="K82" s="634"/>
      <c r="L82" s="634"/>
      <c r="M82" s="634">
        <v>4.373</v>
      </c>
      <c r="N82" s="634"/>
      <c r="O82" s="634"/>
      <c r="P82" s="634"/>
      <c r="Q82" s="635"/>
      <c r="R82" s="241">
        <f t="shared" si="4"/>
        <v>4.373</v>
      </c>
      <c r="S82" s="242">
        <f t="shared" si="3"/>
        <v>0.5376667990444214</v>
      </c>
    </row>
    <row r="83" spans="1:19" ht="12.75" customHeight="1">
      <c r="A83" s="630" t="s">
        <v>464</v>
      </c>
      <c r="B83" s="631"/>
      <c r="C83" s="632"/>
      <c r="D83" s="631"/>
      <c r="E83" s="633"/>
      <c r="F83" s="634"/>
      <c r="G83" s="634"/>
      <c r="H83" s="634"/>
      <c r="I83" s="634"/>
      <c r="J83" s="634"/>
      <c r="K83" s="634"/>
      <c r="L83" s="634"/>
      <c r="M83" s="634">
        <v>8.601</v>
      </c>
      <c r="N83" s="634"/>
      <c r="O83" s="634"/>
      <c r="P83" s="634">
        <v>1.369</v>
      </c>
      <c r="Q83" s="635"/>
      <c r="R83" s="241">
        <f t="shared" si="4"/>
        <v>9.97</v>
      </c>
      <c r="S83" s="242">
        <f t="shared" si="3"/>
        <v>1.2258262031723945</v>
      </c>
    </row>
    <row r="84" spans="1:19" ht="12.75" customHeight="1">
      <c r="A84" s="630" t="s">
        <v>499</v>
      </c>
      <c r="B84" s="631"/>
      <c r="C84" s="632"/>
      <c r="D84" s="631"/>
      <c r="E84" s="633"/>
      <c r="F84" s="634"/>
      <c r="G84" s="634"/>
      <c r="H84" s="634"/>
      <c r="I84" s="634"/>
      <c r="J84" s="634"/>
      <c r="K84" s="634"/>
      <c r="L84" s="634"/>
      <c r="M84" s="634"/>
      <c r="N84" s="634"/>
      <c r="O84" s="634"/>
      <c r="P84" s="634">
        <v>1.837</v>
      </c>
      <c r="Q84" s="635"/>
      <c r="R84" s="241">
        <f t="shared" si="4"/>
        <v>1.837</v>
      </c>
      <c r="S84" s="242">
        <f t="shared" si="3"/>
        <v>0.22586185910006906</v>
      </c>
    </row>
    <row r="85" spans="1:19" s="2" customFormat="1" ht="12.75" customHeight="1">
      <c r="A85" s="261" t="s">
        <v>148</v>
      </c>
      <c r="B85" s="233">
        <f>SUM(B4:B84)</f>
        <v>0</v>
      </c>
      <c r="C85" s="262"/>
      <c r="D85" s="233">
        <f aca="true" t="shared" si="5" ref="D85:K85">SUM(D4:D84)</f>
        <v>1.072</v>
      </c>
      <c r="E85" s="233">
        <f t="shared" si="5"/>
        <v>0.976</v>
      </c>
      <c r="F85" s="263">
        <f t="shared" si="5"/>
        <v>0.345</v>
      </c>
      <c r="G85" s="263">
        <f t="shared" si="5"/>
        <v>1.202</v>
      </c>
      <c r="H85" s="263">
        <f t="shared" si="5"/>
        <v>0</v>
      </c>
      <c r="I85" s="263">
        <f t="shared" si="5"/>
        <v>9.306000000000001</v>
      </c>
      <c r="J85" s="263">
        <f t="shared" si="5"/>
        <v>3.094</v>
      </c>
      <c r="K85" s="263">
        <f t="shared" si="5"/>
        <v>0</v>
      </c>
      <c r="L85" s="263"/>
      <c r="M85" s="263">
        <f>SUM(M4:M84)</f>
        <v>504.3199999999998</v>
      </c>
      <c r="N85" s="263">
        <f>SUM(N4:N84)</f>
        <v>4.736000000000001</v>
      </c>
      <c r="O85" s="263">
        <f>SUM(O4:O84)</f>
        <v>0</v>
      </c>
      <c r="P85" s="263">
        <f>SUM(P4:P84)</f>
        <v>214.75399999999993</v>
      </c>
      <c r="Q85" s="264">
        <f>SUM(Q4:Q84)</f>
        <v>73.52399999999999</v>
      </c>
      <c r="R85" s="233">
        <f t="shared" si="4"/>
        <v>813.3289999999997</v>
      </c>
      <c r="S85" s="234">
        <f t="shared" si="3"/>
        <v>100</v>
      </c>
    </row>
    <row r="86" spans="1:19" s="65" customFormat="1" ht="12.75" customHeight="1">
      <c r="A86" s="265" t="s">
        <v>17</v>
      </c>
      <c r="B86" s="266">
        <f>B85/$R$85*100</f>
        <v>0</v>
      </c>
      <c r="C86" s="267"/>
      <c r="D86" s="251">
        <f>D85/$R$85*100</f>
        <v>0.13180398092284923</v>
      </c>
      <c r="E86" s="251">
        <f>E85/$R$85*100</f>
        <v>0.12000063934766869</v>
      </c>
      <c r="F86" s="429">
        <f aca="true" t="shared" si="6" ref="F86:K86">F85/$R$85*100</f>
        <v>0.04241825878580502</v>
      </c>
      <c r="G86" s="429">
        <f t="shared" si="6"/>
        <v>0.1477876726392395</v>
      </c>
      <c r="H86" s="429">
        <f t="shared" si="6"/>
        <v>0</v>
      </c>
      <c r="I86" s="429">
        <f t="shared" si="6"/>
        <v>1.1441864239440624</v>
      </c>
      <c r="J86" s="429">
        <f t="shared" si="6"/>
        <v>0.38041186285008904</v>
      </c>
      <c r="K86" s="429">
        <f t="shared" si="6"/>
        <v>0</v>
      </c>
      <c r="L86" s="429"/>
      <c r="M86" s="429">
        <f aca="true" t="shared" si="7" ref="M86:R86">M85/$R$85*100</f>
        <v>62.00688774161501</v>
      </c>
      <c r="N86" s="429">
        <f t="shared" si="7"/>
        <v>0.5822981843755728</v>
      </c>
      <c r="O86" s="429">
        <f t="shared" si="7"/>
        <v>0</v>
      </c>
      <c r="P86" s="429">
        <f t="shared" si="7"/>
        <v>26.40432100662832</v>
      </c>
      <c r="Q86" s="430">
        <f t="shared" si="7"/>
        <v>9.039884228891385</v>
      </c>
      <c r="R86" s="266">
        <f t="shared" si="7"/>
        <v>100</v>
      </c>
      <c r="S86" s="252"/>
    </row>
    <row r="87" ht="12.75" customHeight="1"/>
    <row r="88" ht="12.75" customHeight="1"/>
    <row r="89" ht="12.75" customHeight="1">
      <c r="S89" s="25"/>
    </row>
    <row r="90" spans="1:19" ht="12.75" customHeight="1">
      <c r="A90" s="25">
        <v>42</v>
      </c>
      <c r="F90" s="62"/>
      <c r="S90" s="25"/>
    </row>
    <row r="91" ht="12.75" customHeight="1">
      <c r="S91" s="25"/>
    </row>
    <row r="92" ht="12.75" customHeight="1"/>
    <row r="93" ht="12.75" customHeight="1"/>
    <row r="94" ht="12.75" customHeight="1"/>
    <row r="95" spans="1:3" ht="12.75" customHeight="1">
      <c r="A95" s="175" t="s">
        <v>666</v>
      </c>
      <c r="B95" s="175" t="s">
        <v>667</v>
      </c>
      <c r="C95"/>
    </row>
    <row r="96" spans="1:3" ht="12.75" customHeight="1">
      <c r="A96" s="175" t="s">
        <v>668</v>
      </c>
      <c r="B96" s="175" t="s">
        <v>669</v>
      </c>
      <c r="C96"/>
    </row>
    <row r="97" spans="1:3" ht="13.5">
      <c r="A97" s="175" t="s">
        <v>670</v>
      </c>
      <c r="B97" s="175" t="s">
        <v>671</v>
      </c>
      <c r="C97"/>
    </row>
    <row r="98" spans="1:3" ht="13.5">
      <c r="A98" s="175" t="s">
        <v>672</v>
      </c>
      <c r="B98" s="175" t="s">
        <v>673</v>
      </c>
      <c r="C98"/>
    </row>
    <row r="99" spans="1:3" ht="13.5">
      <c r="A99" s="175" t="s">
        <v>674</v>
      </c>
      <c r="B99" s="175" t="s">
        <v>667</v>
      </c>
      <c r="C99"/>
    </row>
    <row r="100" spans="1:3" ht="13.5">
      <c r="A100" s="175" t="s">
        <v>675</v>
      </c>
      <c r="B100" s="175" t="s">
        <v>676</v>
      </c>
      <c r="C100"/>
    </row>
    <row r="101" spans="1:3" ht="13.5">
      <c r="A101" s="175" t="s">
        <v>677</v>
      </c>
      <c r="B101" s="175" t="s">
        <v>671</v>
      </c>
      <c r="C101"/>
    </row>
    <row r="102" spans="1:3" ht="13.5">
      <c r="A102" s="175" t="s">
        <v>678</v>
      </c>
      <c r="B102" s="175" t="s">
        <v>669</v>
      </c>
      <c r="C102"/>
    </row>
    <row r="103" spans="1:4" ht="13.5">
      <c r="A103" s="175"/>
      <c r="B103"/>
      <c r="C103"/>
      <c r="D103" s="25">
        <v>8</v>
      </c>
    </row>
    <row r="104" spans="1:3" ht="13.5">
      <c r="A104" s="715" t="s">
        <v>679</v>
      </c>
      <c r="B104"/>
      <c r="C104"/>
    </row>
    <row r="105" spans="1:5" ht="13.5">
      <c r="A105" s="295" t="s">
        <v>680</v>
      </c>
      <c r="B105" s="295" t="s">
        <v>541</v>
      </c>
      <c r="C105" s="295" t="s">
        <v>541</v>
      </c>
      <c r="E105" s="716"/>
    </row>
    <row r="106" spans="1:5" ht="13.5">
      <c r="A106" s="295" t="s">
        <v>681</v>
      </c>
      <c r="B106" s="295" t="s">
        <v>541</v>
      </c>
      <c r="C106" s="295" t="s">
        <v>541</v>
      </c>
      <c r="E106" s="716"/>
    </row>
    <row r="107" spans="1:7" ht="27">
      <c r="A107" s="295" t="s">
        <v>682</v>
      </c>
      <c r="B107"/>
      <c r="C107" s="295" t="s">
        <v>541</v>
      </c>
      <c r="D107" s="362"/>
      <c r="E107" s="717"/>
      <c r="G107" s="362"/>
    </row>
    <row r="108" spans="1:7" ht="13.5">
      <c r="A108" s="295" t="s">
        <v>683</v>
      </c>
      <c r="B108" s="295" t="s">
        <v>541</v>
      </c>
      <c r="C108" s="295" t="s">
        <v>541</v>
      </c>
      <c r="D108" s="362"/>
      <c r="E108" s="717"/>
      <c r="G108" s="362"/>
    </row>
    <row r="109" spans="1:6" ht="27">
      <c r="A109" s="295" t="s">
        <v>684</v>
      </c>
      <c r="B109" s="295" t="s">
        <v>579</v>
      </c>
      <c r="C109" s="295" t="s">
        <v>579</v>
      </c>
      <c r="D109" s="362"/>
      <c r="E109" s="717">
        <v>4.637</v>
      </c>
      <c r="F109" s="362"/>
    </row>
    <row r="110" spans="1:6" ht="13.5">
      <c r="A110" s="295" t="s">
        <v>685</v>
      </c>
      <c r="B110" s="295" t="s">
        <v>579</v>
      </c>
      <c r="C110" s="295" t="s">
        <v>579</v>
      </c>
      <c r="D110" s="362"/>
      <c r="E110" s="717">
        <v>6.406</v>
      </c>
      <c r="F110" s="362"/>
    </row>
    <row r="111" spans="1:6" ht="27">
      <c r="A111" s="295" t="s">
        <v>686</v>
      </c>
      <c r="B111" s="295" t="s">
        <v>579</v>
      </c>
      <c r="C111" s="295" t="s">
        <v>579</v>
      </c>
      <c r="D111" s="362"/>
      <c r="E111" s="717">
        <v>3.837</v>
      </c>
      <c r="F111" s="362"/>
    </row>
    <row r="112" spans="4:6" ht="13.5">
      <c r="D112" s="362"/>
      <c r="E112" s="718">
        <f>SUM(E105:E111)</f>
        <v>14.879999999999999</v>
      </c>
      <c r="F112" s="362"/>
    </row>
    <row r="113" spans="4:6" ht="13.5">
      <c r="D113" s="362"/>
      <c r="E113" s="362"/>
      <c r="F113" s="362"/>
    </row>
    <row r="114" spans="4:7" ht="13.5">
      <c r="D114" s="362"/>
      <c r="E114" s="362"/>
      <c r="G114" s="362"/>
    </row>
    <row r="115" spans="4:6" ht="13.5">
      <c r="D115" s="362"/>
      <c r="E115" s="362"/>
      <c r="F115" s="362"/>
    </row>
    <row r="116" spans="4:6" ht="13.5">
      <c r="D116" s="362"/>
      <c r="E116" s="362"/>
      <c r="F116" s="362"/>
    </row>
    <row r="117" spans="4:6" ht="13.5">
      <c r="D117" s="362"/>
      <c r="E117" s="362"/>
      <c r="F117" s="362"/>
    </row>
    <row r="118" spans="4:6" ht="13.5">
      <c r="D118" s="362"/>
      <c r="E118" s="362"/>
      <c r="F118" s="362"/>
    </row>
    <row r="119" spans="4:6" ht="13.5">
      <c r="D119" s="362"/>
      <c r="E119"/>
      <c r="F119"/>
    </row>
    <row r="127" spans="13:20" ht="12.75">
      <c r="M127" s="2"/>
      <c r="N127" s="2"/>
      <c r="O127" s="2"/>
      <c r="P127" s="2"/>
      <c r="Q127" s="2"/>
      <c r="S127" s="24"/>
      <c r="T127" s="2"/>
    </row>
  </sheetData>
  <sheetProtection selectLockedCells="1" selectUnlockedCells="1"/>
  <mergeCells count="1">
    <mergeCell ref="F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1.7109375" style="0" customWidth="1"/>
    <col min="2" max="2" width="5.140625" style="0" customWidth="1"/>
    <col min="3" max="3" width="10.00390625" style="0" customWidth="1"/>
    <col min="5" max="5" width="10.8515625" style="0" customWidth="1"/>
    <col min="6" max="6" width="15.8515625" style="0" customWidth="1"/>
  </cols>
  <sheetData>
    <row r="1" spans="1:2" ht="15.75" thickBot="1">
      <c r="A1" s="91" t="s">
        <v>501</v>
      </c>
      <c r="B1" s="91"/>
    </row>
    <row r="2" spans="1:4" ht="13.5" thickBot="1">
      <c r="A2" s="304" t="s">
        <v>4</v>
      </c>
      <c r="B2" s="303"/>
      <c r="C2" s="314" t="s">
        <v>602</v>
      </c>
      <c r="D2" s="315" t="s">
        <v>17</v>
      </c>
    </row>
    <row r="3" spans="1:4" ht="12.75">
      <c r="A3" s="302" t="s">
        <v>502</v>
      </c>
      <c r="B3" s="297" t="s">
        <v>580</v>
      </c>
      <c r="C3" s="316">
        <f>Ls!$U$152</f>
        <v>3744.6929999999993</v>
      </c>
      <c r="D3" s="317">
        <f>C3/$C$13*100</f>
        <v>15.834749133753412</v>
      </c>
    </row>
    <row r="4" spans="1:4" ht="12.75">
      <c r="A4" s="305" t="s">
        <v>503</v>
      </c>
      <c r="B4" s="298" t="s">
        <v>581</v>
      </c>
      <c r="C4" s="364">
        <f>Li!$R$13</f>
        <v>301.179</v>
      </c>
      <c r="D4" s="365">
        <f>C4/$C$13*100</f>
        <v>1.2735607189573939</v>
      </c>
    </row>
    <row r="5" spans="1:4" ht="12.75">
      <c r="A5" s="306" t="s">
        <v>588</v>
      </c>
      <c r="B5" s="299" t="s">
        <v>582</v>
      </c>
      <c r="C5" s="318">
        <f>Lr!$R$15</f>
        <v>321.646</v>
      </c>
      <c r="D5" s="319">
        <f>C5/$C$13*100</f>
        <v>1.3601071489372432</v>
      </c>
    </row>
    <row r="6" spans="1:4" ht="12.75">
      <c r="A6" s="268" t="s">
        <v>504</v>
      </c>
      <c r="B6" s="307" t="s">
        <v>603</v>
      </c>
      <c r="C6" s="320">
        <f>Lp!$AW$25</f>
        <v>6781.918</v>
      </c>
      <c r="D6" s="321">
        <f aca="true" t="shared" si="0" ref="D6:D12">C6/$C$13*100</f>
        <v>28.677910358923064</v>
      </c>
    </row>
    <row r="7" spans="1:4" ht="12.75">
      <c r="A7" s="296" t="s">
        <v>505</v>
      </c>
      <c r="B7" s="308" t="s">
        <v>604</v>
      </c>
      <c r="C7" s="322">
        <f>Lc!$W$48</f>
        <v>4549.981</v>
      </c>
      <c r="D7" s="323">
        <f t="shared" si="0"/>
        <v>19.239977135200267</v>
      </c>
    </row>
    <row r="8" spans="1:4" ht="12.75">
      <c r="A8" s="269" t="s">
        <v>506</v>
      </c>
      <c r="B8" s="309" t="s">
        <v>583</v>
      </c>
      <c r="C8" s="324">
        <f>Ll!$X$97</f>
        <v>5864.599</v>
      </c>
      <c r="D8" s="325">
        <f t="shared" si="0"/>
        <v>24.798949856519922</v>
      </c>
    </row>
    <row r="9" spans="1:4" ht="12.75">
      <c r="A9" s="270" t="s">
        <v>507</v>
      </c>
      <c r="B9" s="310" t="s">
        <v>584</v>
      </c>
      <c r="C9" s="326">
        <f>Rs!$R$163</f>
        <v>1090.9739999999997</v>
      </c>
      <c r="D9" s="327">
        <f t="shared" si="0"/>
        <v>4.613275267544627</v>
      </c>
    </row>
    <row r="10" spans="1:4" ht="12.75">
      <c r="A10" s="279" t="s">
        <v>508</v>
      </c>
      <c r="B10" s="311" t="s">
        <v>585</v>
      </c>
      <c r="C10" s="328">
        <f>Ri!$R$18</f>
        <v>112.955</v>
      </c>
      <c r="D10" s="329">
        <f t="shared" si="0"/>
        <v>0.47763971262881016</v>
      </c>
    </row>
    <row r="11" spans="1:4" ht="12.75">
      <c r="A11" s="271" t="s">
        <v>509</v>
      </c>
      <c r="B11" s="312" t="s">
        <v>586</v>
      </c>
      <c r="C11" s="330">
        <f>Rr!$R$20</f>
        <v>67.304</v>
      </c>
      <c r="D11" s="331">
        <f t="shared" si="0"/>
        <v>0.2846006216526001</v>
      </c>
    </row>
    <row r="12" spans="1:4" ht="13.5" thickBot="1">
      <c r="A12" s="272" t="s">
        <v>589</v>
      </c>
      <c r="B12" s="313" t="s">
        <v>587</v>
      </c>
      <c r="C12" s="332">
        <f>Re!$R$85</f>
        <v>813.3289999999997</v>
      </c>
      <c r="D12" s="333">
        <f t="shared" si="0"/>
        <v>3.439230045882674</v>
      </c>
    </row>
    <row r="13" spans="1:4" ht="13.5" thickBot="1">
      <c r="A13" s="273" t="s">
        <v>601</v>
      </c>
      <c r="B13" s="301"/>
      <c r="C13" s="334">
        <f>SUM(C3:C12)</f>
        <v>23648.577999999994</v>
      </c>
      <c r="D13" s="335">
        <f>SUM(D3:D12)</f>
        <v>100.00000000000003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W20" sqref="W20"/>
    </sheetView>
  </sheetViews>
  <sheetFormatPr defaultColWidth="9.140625" defaultRowHeight="12.75"/>
  <cols>
    <col min="1" max="1" width="22.00390625" style="1" customWidth="1"/>
    <col min="2" max="12" width="0" style="1" hidden="1" customWidth="1"/>
    <col min="13" max="13" width="9.140625" style="1" customWidth="1"/>
    <col min="14" max="15" width="0" style="1" hidden="1" customWidth="1"/>
    <col min="16" max="17" width="9.140625" style="1" customWidth="1"/>
    <col min="18" max="18" width="9.57421875" style="2" customWidth="1"/>
    <col min="19" max="19" width="8.140625" style="3" customWidth="1"/>
    <col min="20" max="21" width="9.140625" style="1" customWidth="1"/>
    <col min="22" max="22" width="10.140625" style="1" customWidth="1"/>
    <col min="23" max="16384" width="9.140625" style="1" customWidth="1"/>
  </cols>
  <sheetData>
    <row r="1" spans="1:19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63" t="s">
        <v>1</v>
      </c>
      <c r="N1" s="763"/>
      <c r="O1" s="763"/>
      <c r="P1" s="763"/>
      <c r="Q1" s="763"/>
      <c r="R1" s="763"/>
      <c r="S1" s="9"/>
    </row>
    <row r="2" ht="15">
      <c r="A2" s="6" t="s">
        <v>149</v>
      </c>
    </row>
    <row r="3" spans="1:19" s="15" customFormat="1" ht="12.75">
      <c r="A3" s="32" t="s">
        <v>4</v>
      </c>
      <c r="B3" s="33" t="s">
        <v>5</v>
      </c>
      <c r="C3" s="34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  <c r="K3" s="36" t="s">
        <v>14</v>
      </c>
      <c r="L3" s="37" t="s">
        <v>150</v>
      </c>
      <c r="M3" s="33" t="s">
        <v>525</v>
      </c>
      <c r="N3" s="35" t="s">
        <v>151</v>
      </c>
      <c r="O3" s="35" t="s">
        <v>15</v>
      </c>
      <c r="P3" s="35" t="s">
        <v>526</v>
      </c>
      <c r="Q3" s="38" t="s">
        <v>527</v>
      </c>
      <c r="R3" s="34" t="s">
        <v>16</v>
      </c>
      <c r="S3" s="39" t="s">
        <v>17</v>
      </c>
    </row>
    <row r="4" spans="1:20" ht="12.75">
      <c r="A4" s="40" t="s">
        <v>152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43"/>
      <c r="M4" s="40"/>
      <c r="N4" s="41"/>
      <c r="O4" s="41"/>
      <c r="P4" s="41"/>
      <c r="Q4" s="44">
        <v>22.851</v>
      </c>
      <c r="R4" s="45">
        <f>SUM(A4:Q4)</f>
        <v>22.851</v>
      </c>
      <c r="S4" s="46">
        <f aca="true" t="shared" si="0" ref="S4:S13">R4/$R$13*100</f>
        <v>7.587182373273037</v>
      </c>
      <c r="T4" s="20"/>
    </row>
    <row r="5" spans="1:20" ht="12.75">
      <c r="A5" s="40" t="s">
        <v>153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43"/>
      <c r="M5" s="40">
        <v>39.8</v>
      </c>
      <c r="N5" s="41"/>
      <c r="O5" s="41"/>
      <c r="P5" s="41"/>
      <c r="Q5" s="47"/>
      <c r="R5" s="45">
        <f>SUM(A5:Q5)</f>
        <v>39.8</v>
      </c>
      <c r="S5" s="46">
        <f t="shared" si="0"/>
        <v>13.214732766892778</v>
      </c>
      <c r="T5" s="20"/>
    </row>
    <row r="6" spans="1:20" ht="12.75">
      <c r="A6" s="40" t="s">
        <v>154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43"/>
      <c r="M6" s="40"/>
      <c r="N6" s="41"/>
      <c r="O6" s="41"/>
      <c r="P6" s="41">
        <v>29.25</v>
      </c>
      <c r="Q6" s="47"/>
      <c r="R6" s="45">
        <f>SUM(A6:Q6)</f>
        <v>29.25</v>
      </c>
      <c r="S6" s="46">
        <f t="shared" si="0"/>
        <v>9.711832498281755</v>
      </c>
      <c r="T6" s="20"/>
    </row>
    <row r="7" spans="1:20" ht="12.75">
      <c r="A7" s="40" t="s">
        <v>155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43"/>
      <c r="M7" s="40"/>
      <c r="N7" s="41"/>
      <c r="O7" s="41"/>
      <c r="P7" s="41"/>
      <c r="Q7" s="47">
        <v>28.2</v>
      </c>
      <c r="R7" s="45">
        <f aca="true" t="shared" si="1" ref="R7:R13">SUM(B7:Q7)</f>
        <v>28.2</v>
      </c>
      <c r="S7" s="46">
        <f t="shared" si="0"/>
        <v>9.363202613728049</v>
      </c>
      <c r="T7" s="20"/>
    </row>
    <row r="8" spans="1:20" ht="12.75">
      <c r="A8" s="40" t="s">
        <v>156</v>
      </c>
      <c r="B8" s="41"/>
      <c r="C8" s="41"/>
      <c r="D8" s="41"/>
      <c r="E8" s="41"/>
      <c r="F8" s="41"/>
      <c r="G8" s="41"/>
      <c r="H8" s="41"/>
      <c r="I8" s="41"/>
      <c r="J8" s="41"/>
      <c r="K8" s="42"/>
      <c r="L8" s="43"/>
      <c r="M8" s="40"/>
      <c r="N8" s="41"/>
      <c r="O8" s="41"/>
      <c r="P8" s="41"/>
      <c r="Q8" s="47">
        <v>17.17</v>
      </c>
      <c r="R8" s="45">
        <f t="shared" si="1"/>
        <v>17.17</v>
      </c>
      <c r="S8" s="46">
        <f t="shared" si="0"/>
        <v>5.70092868360676</v>
      </c>
      <c r="T8" s="20"/>
    </row>
    <row r="9" spans="1:20" ht="12.75">
      <c r="A9" s="40" t="s">
        <v>157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3"/>
      <c r="M9" s="40"/>
      <c r="N9" s="41"/>
      <c r="O9" s="41"/>
      <c r="P9" s="41"/>
      <c r="Q9" s="47">
        <v>67.5</v>
      </c>
      <c r="R9" s="45">
        <f t="shared" si="1"/>
        <v>67.5</v>
      </c>
      <c r="S9" s="46">
        <f t="shared" si="0"/>
        <v>22.41192114988097</v>
      </c>
      <c r="T9" s="20"/>
    </row>
    <row r="10" spans="1:20" ht="12.75">
      <c r="A10" s="40" t="s">
        <v>158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3"/>
      <c r="M10" s="40"/>
      <c r="N10" s="41"/>
      <c r="O10" s="41"/>
      <c r="P10" s="41">
        <v>57.8</v>
      </c>
      <c r="Q10" s="48"/>
      <c r="R10" s="45">
        <f t="shared" si="1"/>
        <v>57.8</v>
      </c>
      <c r="S10" s="46">
        <f t="shared" si="0"/>
        <v>19.191245073527703</v>
      </c>
      <c r="T10" s="20"/>
    </row>
    <row r="11" spans="1:20" ht="12.75">
      <c r="A11" s="40" t="s">
        <v>159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3"/>
      <c r="M11" s="40"/>
      <c r="N11" s="41"/>
      <c r="O11" s="42"/>
      <c r="P11" s="41">
        <v>26.108</v>
      </c>
      <c r="Q11" s="48"/>
      <c r="R11" s="45">
        <f t="shared" si="1"/>
        <v>26.108</v>
      </c>
      <c r="S11" s="46">
        <f t="shared" si="0"/>
        <v>8.66859907231248</v>
      </c>
      <c r="T11" s="20"/>
    </row>
    <row r="12" spans="1:20" ht="12.75">
      <c r="A12" s="49" t="s">
        <v>160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52"/>
      <c r="M12" s="441"/>
      <c r="N12" s="50"/>
      <c r="O12" s="50"/>
      <c r="P12" s="442">
        <v>12.5</v>
      </c>
      <c r="Q12" s="53"/>
      <c r="R12" s="54">
        <f t="shared" si="1"/>
        <v>12.5</v>
      </c>
      <c r="S12" s="55">
        <f t="shared" si="0"/>
        <v>4.1503557684964765</v>
      </c>
      <c r="T12" s="20"/>
    </row>
    <row r="13" spans="1:19" ht="12.75">
      <c r="A13" s="443" t="s">
        <v>148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5"/>
      <c r="L13" s="446"/>
      <c r="M13" s="444">
        <f>SUM(M4:M12)</f>
        <v>39.8</v>
      </c>
      <c r="N13" s="444">
        <f>SUM(N4:N12)</f>
        <v>0</v>
      </c>
      <c r="O13" s="444">
        <f>SUM(O4:O12)</f>
        <v>0</v>
      </c>
      <c r="P13" s="444">
        <f>SUM(P4:P12)</f>
        <v>125.658</v>
      </c>
      <c r="Q13" s="447">
        <f>SUM(Q4:Q12)</f>
        <v>135.721</v>
      </c>
      <c r="R13" s="437">
        <f t="shared" si="1"/>
        <v>301.179</v>
      </c>
      <c r="S13" s="438">
        <f t="shared" si="0"/>
        <v>100</v>
      </c>
    </row>
    <row r="14" spans="1:19" s="3" customFormat="1" ht="12.75">
      <c r="A14" s="448" t="s">
        <v>17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50"/>
      <c r="L14" s="451"/>
      <c r="M14" s="452">
        <f aca="true" t="shared" si="2" ref="M14:R14">M13/$R$13*100</f>
        <v>13.214732766892778</v>
      </c>
      <c r="N14" s="452">
        <f t="shared" si="2"/>
        <v>0</v>
      </c>
      <c r="O14" s="452">
        <f t="shared" si="2"/>
        <v>0</v>
      </c>
      <c r="P14" s="452">
        <f t="shared" si="2"/>
        <v>41.72203241261842</v>
      </c>
      <c r="Q14" s="453">
        <f t="shared" si="2"/>
        <v>45.063234820488816</v>
      </c>
      <c r="R14" s="439">
        <f t="shared" si="2"/>
        <v>100</v>
      </c>
      <c r="S14" s="440"/>
    </row>
    <row r="15" spans="1:37" ht="12.7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9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2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2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>
      <c r="A18" s="21"/>
      <c r="B18" s="6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60"/>
      <c r="O18" s="60"/>
      <c r="P18" s="60"/>
      <c r="Q18" s="60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>
      <c r="A19" s="21"/>
      <c r="B19" s="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  <c r="AD19" s="21"/>
      <c r="AE19" s="21"/>
      <c r="AF19" s="21"/>
      <c r="AG19" s="21"/>
      <c r="AH19" s="21"/>
      <c r="AI19" s="21"/>
      <c r="AJ19" s="21"/>
      <c r="AK19" s="21"/>
    </row>
    <row r="20" spans="1:29" ht="12.75">
      <c r="A20" s="2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4"/>
    </row>
    <row r="21" spans="1:29" ht="12.75">
      <c r="A21" s="2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4"/>
    </row>
    <row r="22" spans="1:29" ht="12.75">
      <c r="A22" s="2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25"/>
      <c r="N22" s="25"/>
      <c r="O22" s="63"/>
      <c r="P22" s="63"/>
      <c r="Q22" s="63"/>
      <c r="R22" s="63"/>
      <c r="S22" s="63"/>
      <c r="T22" s="63"/>
      <c r="U22" s="63"/>
      <c r="V22" s="63"/>
      <c r="W22" s="25"/>
      <c r="X22" s="25"/>
      <c r="Y22" s="25"/>
      <c r="Z22" s="25"/>
      <c r="AA22" s="25"/>
      <c r="AB22" s="2"/>
      <c r="AC22" s="24"/>
    </row>
    <row r="23" spans="1:17" ht="12.75">
      <c r="A23" s="2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5" spans="1:17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2.75">
      <c r="A45" s="21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88" spans="2:22" ht="12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S88" s="64"/>
      <c r="T88" s="26"/>
      <c r="U88" s="26"/>
      <c r="V88" s="26"/>
    </row>
  </sheetData>
  <sheetProtection selectLockedCells="1" selectUnlockedCells="1"/>
  <mergeCells count="1">
    <mergeCell ref="M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2"/>
  <sheetViews>
    <sheetView zoomScalePageLayoutView="0" workbookViewId="0" topLeftCell="A1">
      <selection activeCell="Y13" sqref="Y13"/>
    </sheetView>
  </sheetViews>
  <sheetFormatPr defaultColWidth="9.140625" defaultRowHeight="12.75"/>
  <cols>
    <col min="1" max="1" width="19.7109375" style="25" customWidth="1"/>
    <col min="2" max="11" width="12.7109375" style="25" hidden="1" customWidth="1"/>
    <col min="12" max="12" width="16.421875" style="25" customWidth="1"/>
    <col min="13" max="14" width="9.140625" style="25" customWidth="1"/>
    <col min="15" max="16" width="0" style="25" hidden="1" customWidth="1"/>
    <col min="17" max="17" width="9.140625" style="25" customWidth="1"/>
    <col min="18" max="18" width="9.57421875" style="2" customWidth="1"/>
    <col min="19" max="19" width="7.421875" style="65" customWidth="1"/>
    <col min="20" max="21" width="9.140625" style="25" customWidth="1"/>
    <col min="22" max="22" width="10.140625" style="25" customWidth="1"/>
    <col min="23" max="16384" width="9.140625" style="25" customWidth="1"/>
  </cols>
  <sheetData>
    <row r="1" spans="1:19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63" t="s">
        <v>1</v>
      </c>
      <c r="N1" s="763"/>
      <c r="O1" s="763"/>
      <c r="P1" s="763"/>
      <c r="Q1" s="763"/>
      <c r="R1" s="763"/>
      <c r="S1" s="9"/>
    </row>
    <row r="2" spans="1:12" ht="15.75" thickBot="1">
      <c r="A2" s="6" t="s">
        <v>161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9" s="63" customFormat="1" ht="13.5" thickBot="1">
      <c r="A3" s="66" t="s">
        <v>4</v>
      </c>
      <c r="B3" s="10" t="s">
        <v>5</v>
      </c>
      <c r="C3" s="11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3" t="s">
        <v>14</v>
      </c>
      <c r="L3" s="10" t="s">
        <v>658</v>
      </c>
      <c r="M3" s="12" t="s">
        <v>528</v>
      </c>
      <c r="N3" s="12" t="s">
        <v>529</v>
      </c>
      <c r="O3" s="13" t="s">
        <v>151</v>
      </c>
      <c r="P3" s="13" t="s">
        <v>15</v>
      </c>
      <c r="Q3" s="13" t="s">
        <v>530</v>
      </c>
      <c r="R3" s="10" t="s">
        <v>162</v>
      </c>
      <c r="S3" s="14" t="s">
        <v>17</v>
      </c>
    </row>
    <row r="4" spans="1:20" ht="12.75">
      <c r="A4" s="366" t="s">
        <v>163</v>
      </c>
      <c r="B4" s="367"/>
      <c r="C4" s="368"/>
      <c r="D4" s="368"/>
      <c r="E4" s="368"/>
      <c r="F4" s="368"/>
      <c r="G4" s="368"/>
      <c r="H4" s="368"/>
      <c r="I4" s="368"/>
      <c r="J4" s="368"/>
      <c r="K4" s="369"/>
      <c r="L4" s="367"/>
      <c r="M4" s="368"/>
      <c r="N4" s="368"/>
      <c r="O4" s="369"/>
      <c r="P4" s="369"/>
      <c r="Q4" s="370">
        <v>59.826</v>
      </c>
      <c r="R4" s="67">
        <f aca="true" t="shared" si="0" ref="R4:R10">SUM(M4:Q4)</f>
        <v>59.826</v>
      </c>
      <c r="S4" s="16">
        <f aca="true" t="shared" si="1" ref="S4:S10">R4/$R$15*100</f>
        <v>18.599951499474578</v>
      </c>
      <c r="T4" s="20"/>
    </row>
    <row r="5" spans="1:24" ht="13.5">
      <c r="A5" s="371" t="s">
        <v>164</v>
      </c>
      <c r="B5" s="372"/>
      <c r="C5" s="373"/>
      <c r="D5" s="373"/>
      <c r="E5" s="373"/>
      <c r="F5" s="373"/>
      <c r="G5" s="373"/>
      <c r="H5" s="373"/>
      <c r="I5" s="373"/>
      <c r="J5" s="373"/>
      <c r="K5" s="374"/>
      <c r="L5" s="372"/>
      <c r="M5" s="373"/>
      <c r="N5" s="373"/>
      <c r="O5" s="374"/>
      <c r="P5" s="374"/>
      <c r="Q5" s="375">
        <v>27.732</v>
      </c>
      <c r="R5" s="68">
        <f t="shared" si="0"/>
        <v>27.732</v>
      </c>
      <c r="S5" s="19">
        <f t="shared" si="1"/>
        <v>8.621901096236234</v>
      </c>
      <c r="T5" s="20"/>
      <c r="W5" s="69"/>
      <c r="X5"/>
    </row>
    <row r="6" spans="1:24" ht="13.5">
      <c r="A6" s="371" t="s">
        <v>165</v>
      </c>
      <c r="B6" s="372"/>
      <c r="C6" s="373"/>
      <c r="D6" s="373"/>
      <c r="E6" s="373"/>
      <c r="F6" s="373"/>
      <c r="G6" s="373"/>
      <c r="H6" s="373"/>
      <c r="I6" s="373"/>
      <c r="J6" s="373"/>
      <c r="K6" s="374"/>
      <c r="L6" s="372"/>
      <c r="M6" s="373">
        <v>1.153</v>
      </c>
      <c r="N6" s="373">
        <v>22.778</v>
      </c>
      <c r="O6" s="374"/>
      <c r="P6" s="374"/>
      <c r="Q6" s="375"/>
      <c r="R6" s="68">
        <f t="shared" si="0"/>
        <v>23.930999999999997</v>
      </c>
      <c r="S6" s="19">
        <f t="shared" si="1"/>
        <v>7.440167140272223</v>
      </c>
      <c r="T6" s="20"/>
      <c r="W6" s="69"/>
      <c r="X6" s="69"/>
    </row>
    <row r="7" spans="1:24" ht="13.5">
      <c r="A7" s="371" t="s">
        <v>178</v>
      </c>
      <c r="B7" s="372"/>
      <c r="C7" s="373"/>
      <c r="D7" s="373"/>
      <c r="E7" s="373"/>
      <c r="F7" s="373"/>
      <c r="G7" s="373"/>
      <c r="H7" s="373"/>
      <c r="I7" s="373"/>
      <c r="J7" s="373"/>
      <c r="K7" s="374"/>
      <c r="L7" s="372">
        <v>0.096</v>
      </c>
      <c r="M7" s="373">
        <v>18.628</v>
      </c>
      <c r="N7" s="373"/>
      <c r="O7" s="374"/>
      <c r="P7" s="374"/>
      <c r="Q7" s="375"/>
      <c r="R7" s="68">
        <f>SUM(L7:Q7)</f>
        <v>18.724</v>
      </c>
      <c r="S7" s="19">
        <f t="shared" si="1"/>
        <v>5.821306653899007</v>
      </c>
      <c r="T7" s="20"/>
      <c r="W7" s="69"/>
      <c r="X7" s="69"/>
    </row>
    <row r="8" spans="1:20" ht="12.75">
      <c r="A8" s="371" t="s">
        <v>166</v>
      </c>
      <c r="B8" s="372"/>
      <c r="C8" s="373"/>
      <c r="D8" s="373"/>
      <c r="E8" s="373"/>
      <c r="F8" s="373"/>
      <c r="G8" s="373"/>
      <c r="H8" s="373"/>
      <c r="I8" s="373"/>
      <c r="J8" s="373"/>
      <c r="K8" s="374"/>
      <c r="L8" s="372"/>
      <c r="M8" s="373"/>
      <c r="N8" s="373">
        <v>9.976</v>
      </c>
      <c r="O8" s="374"/>
      <c r="P8" s="374"/>
      <c r="Q8" s="375"/>
      <c r="R8" s="68">
        <f t="shared" si="0"/>
        <v>9.976</v>
      </c>
      <c r="S8" s="19">
        <f t="shared" si="1"/>
        <v>3.101546420599044</v>
      </c>
      <c r="T8" s="70"/>
    </row>
    <row r="9" spans="1:20" ht="12.75">
      <c r="A9" s="371" t="s">
        <v>167</v>
      </c>
      <c r="B9" s="372"/>
      <c r="C9" s="373"/>
      <c r="D9" s="373"/>
      <c r="E9" s="373"/>
      <c r="F9" s="373"/>
      <c r="G9" s="373"/>
      <c r="H9" s="373"/>
      <c r="I9" s="373"/>
      <c r="J9" s="373"/>
      <c r="K9" s="374"/>
      <c r="L9" s="372"/>
      <c r="M9" s="373"/>
      <c r="N9" s="373"/>
      <c r="O9" s="373"/>
      <c r="P9" s="373"/>
      <c r="Q9" s="376">
        <v>44.889</v>
      </c>
      <c r="R9" s="68">
        <f t="shared" si="0"/>
        <v>44.889</v>
      </c>
      <c r="S9" s="19">
        <f t="shared" si="1"/>
        <v>13.95602619028373</v>
      </c>
      <c r="T9" s="20"/>
    </row>
    <row r="10" spans="1:20" ht="12.75">
      <c r="A10" s="371" t="s">
        <v>168</v>
      </c>
      <c r="B10" s="372"/>
      <c r="C10" s="373"/>
      <c r="D10" s="373"/>
      <c r="E10" s="373"/>
      <c r="F10" s="373"/>
      <c r="G10" s="373"/>
      <c r="H10" s="373"/>
      <c r="I10" s="373"/>
      <c r="J10" s="373"/>
      <c r="K10" s="374"/>
      <c r="L10" s="372"/>
      <c r="M10" s="373"/>
      <c r="N10" s="373"/>
      <c r="O10" s="374"/>
      <c r="P10" s="374"/>
      <c r="Q10" s="375">
        <v>14.722</v>
      </c>
      <c r="R10" s="68">
        <f t="shared" si="0"/>
        <v>14.722</v>
      </c>
      <c r="S10" s="19">
        <f t="shared" si="1"/>
        <v>4.577081636333111</v>
      </c>
      <c r="T10" s="20"/>
    </row>
    <row r="11" spans="1:20" ht="12.75">
      <c r="A11" s="371" t="s">
        <v>169</v>
      </c>
      <c r="B11" s="372"/>
      <c r="C11" s="374"/>
      <c r="D11" s="373"/>
      <c r="E11" s="373"/>
      <c r="F11" s="373"/>
      <c r="G11" s="373"/>
      <c r="H11" s="373"/>
      <c r="I11" s="373"/>
      <c r="J11" s="373"/>
      <c r="K11" s="377"/>
      <c r="L11" s="372"/>
      <c r="M11" s="373"/>
      <c r="N11" s="378">
        <v>19.353</v>
      </c>
      <c r="O11" s="379"/>
      <c r="P11" s="373"/>
      <c r="Q11" s="376"/>
      <c r="R11" s="18">
        <f>SUM(M11:P11)</f>
        <v>19.353</v>
      </c>
      <c r="S11" s="19">
        <f>R11/Ls!$U$152*100</f>
        <v>0.5168113914812243</v>
      </c>
      <c r="T11" s="20"/>
    </row>
    <row r="12" spans="1:20" ht="12.75">
      <c r="A12" s="371" t="s">
        <v>170</v>
      </c>
      <c r="B12" s="372"/>
      <c r="C12" s="373"/>
      <c r="D12" s="373"/>
      <c r="E12" s="373"/>
      <c r="F12" s="373"/>
      <c r="G12" s="373"/>
      <c r="H12" s="373"/>
      <c r="I12" s="373"/>
      <c r="J12" s="373"/>
      <c r="K12" s="374"/>
      <c r="L12" s="372"/>
      <c r="M12" s="373"/>
      <c r="N12" s="373"/>
      <c r="O12" s="374"/>
      <c r="P12" s="374"/>
      <c r="Q12" s="375">
        <v>33.152</v>
      </c>
      <c r="R12" s="68">
        <f>SUM(M12:Q12)</f>
        <v>33.152</v>
      </c>
      <c r="S12" s="19">
        <f>R12/$R$15*100</f>
        <v>10.306983453859212</v>
      </c>
      <c r="T12" s="70"/>
    </row>
    <row r="13" spans="1:20" ht="12.75">
      <c r="A13" s="371" t="s">
        <v>171</v>
      </c>
      <c r="B13" s="372"/>
      <c r="C13" s="373"/>
      <c r="D13" s="373"/>
      <c r="E13" s="373"/>
      <c r="F13" s="373"/>
      <c r="G13" s="373"/>
      <c r="H13" s="373"/>
      <c r="I13" s="373"/>
      <c r="J13" s="373"/>
      <c r="K13" s="374"/>
      <c r="L13" s="372"/>
      <c r="M13" s="373"/>
      <c r="N13" s="373"/>
      <c r="O13" s="374"/>
      <c r="P13" s="374"/>
      <c r="Q13" s="375">
        <v>17.627</v>
      </c>
      <c r="R13" s="68">
        <f>SUM(M13:Q13)</f>
        <v>17.627</v>
      </c>
      <c r="S13" s="19">
        <f>R13/$R$15*100</f>
        <v>5.480248471922548</v>
      </c>
      <c r="T13" s="20"/>
    </row>
    <row r="14" spans="1:20" ht="13.5" thickBot="1">
      <c r="A14" s="380" t="s">
        <v>173</v>
      </c>
      <c r="B14" s="381"/>
      <c r="C14" s="373"/>
      <c r="D14" s="373"/>
      <c r="E14" s="373"/>
      <c r="F14" s="373"/>
      <c r="G14" s="373"/>
      <c r="H14" s="373"/>
      <c r="I14" s="373"/>
      <c r="J14" s="373"/>
      <c r="K14" s="374"/>
      <c r="L14" s="381"/>
      <c r="M14" s="382"/>
      <c r="N14" s="382">
        <v>51.714</v>
      </c>
      <c r="O14" s="383"/>
      <c r="P14" s="383"/>
      <c r="Q14" s="384"/>
      <c r="R14" s="71">
        <f>SUM(M14:Q14)</f>
        <v>51.714</v>
      </c>
      <c r="S14" s="27">
        <f>R14/$R$15*100</f>
        <v>16.07792417751192</v>
      </c>
      <c r="T14" s="20"/>
    </row>
    <row r="15" spans="1:19" ht="12.75">
      <c r="A15" s="72" t="s">
        <v>148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  <c r="L15" s="29">
        <f aca="true" t="shared" si="2" ref="L15:Q15">SUM(L4:L14)</f>
        <v>0.096</v>
      </c>
      <c r="M15" s="29">
        <f t="shared" si="2"/>
        <v>19.781</v>
      </c>
      <c r="N15" s="29">
        <f t="shared" si="2"/>
        <v>103.821</v>
      </c>
      <c r="O15" s="29">
        <f t="shared" si="2"/>
        <v>0</v>
      </c>
      <c r="P15" s="29">
        <f t="shared" si="2"/>
        <v>0</v>
      </c>
      <c r="Q15" s="29">
        <f t="shared" si="2"/>
        <v>197.94800000000004</v>
      </c>
      <c r="R15" s="75">
        <f>SUM(L15:Q15)</f>
        <v>321.646</v>
      </c>
      <c r="S15" s="30">
        <f>R15/$R$15*100</f>
        <v>100</v>
      </c>
    </row>
    <row r="16" spans="1:19" s="65" customFormat="1" ht="12.75">
      <c r="A16" s="76" t="s">
        <v>17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419">
        <f>L15/$R$15*100</f>
        <v>0.029846477182989994</v>
      </c>
      <c r="M16" s="419">
        <f aca="true" t="shared" si="3" ref="M16:R16">M15/$R$15*100</f>
        <v>6.149928803715886</v>
      </c>
      <c r="N16" s="419">
        <f t="shared" si="3"/>
        <v>32.27803237099171</v>
      </c>
      <c r="O16" s="419">
        <f t="shared" si="3"/>
        <v>0</v>
      </c>
      <c r="P16" s="419">
        <f t="shared" si="3"/>
        <v>0</v>
      </c>
      <c r="Q16" s="419">
        <f t="shared" si="3"/>
        <v>61.542192348109424</v>
      </c>
      <c r="R16" s="79">
        <f t="shared" si="3"/>
        <v>100</v>
      </c>
      <c r="S16" s="28"/>
    </row>
    <row r="17" spans="1:27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81"/>
      <c r="O17" s="81"/>
      <c r="P17" s="81"/>
      <c r="Q17" s="81"/>
      <c r="R17" s="58"/>
      <c r="S17" s="82"/>
      <c r="W17" s="80"/>
      <c r="X17" s="80"/>
      <c r="Y17" s="80"/>
      <c r="Z17" s="80"/>
      <c r="AA17" s="80"/>
    </row>
    <row r="18" spans="1:27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289"/>
      <c r="V18" s="80"/>
      <c r="W18" s="80"/>
      <c r="X18" s="80"/>
      <c r="Y18" s="80"/>
      <c r="Z18" s="80"/>
      <c r="AA18" s="80"/>
    </row>
    <row r="19" spans="1:27" ht="12.75">
      <c r="A19" s="80"/>
      <c r="B19" s="61"/>
      <c r="C19" s="61"/>
      <c r="D19" s="61"/>
      <c r="E19" s="61"/>
      <c r="F19" s="61"/>
      <c r="G19" s="61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128"/>
      <c r="T19" s="80"/>
      <c r="U19" s="80"/>
      <c r="V19" s="80"/>
      <c r="W19" s="61"/>
      <c r="X19" s="61"/>
      <c r="Y19" s="61"/>
      <c r="Z19" s="61"/>
      <c r="AA19" s="61"/>
    </row>
    <row r="20" spans="1:27" ht="13.5">
      <c r="A20" s="659"/>
      <c r="B20" s="659"/>
      <c r="C20" s="65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660"/>
      <c r="U20" s="661"/>
      <c r="V20" s="80"/>
      <c r="W20" s="80"/>
      <c r="X20" s="80"/>
      <c r="Y20" s="80"/>
      <c r="Z20" s="80"/>
      <c r="AA20" s="80"/>
    </row>
    <row r="21" spans="1:27" ht="13.5">
      <c r="A21" s="662"/>
      <c r="B21" s="155"/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663"/>
      <c r="N21" s="81"/>
      <c r="O21" s="81"/>
      <c r="P21" s="81"/>
      <c r="Q21" s="81"/>
      <c r="R21" s="659"/>
      <c r="S21" s="659"/>
      <c r="T21" s="659"/>
      <c r="U21" s="80"/>
      <c r="V21" s="80"/>
      <c r="W21" s="80"/>
      <c r="X21" s="80"/>
      <c r="Y21" s="80"/>
      <c r="Z21" s="80"/>
      <c r="AA21" s="80"/>
    </row>
    <row r="22" spans="1:27" ht="13.5">
      <c r="A22" s="664"/>
      <c r="B22" s="664"/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85"/>
      <c r="N22" s="81"/>
      <c r="O22" s="81"/>
      <c r="P22" s="81"/>
      <c r="Q22" s="81"/>
      <c r="R22" s="662"/>
      <c r="S22" s="155"/>
      <c r="T22" s="155"/>
      <c r="U22" s="80"/>
      <c r="V22" s="80"/>
      <c r="W22" s="80"/>
      <c r="X22" s="80"/>
      <c r="Y22" s="80"/>
      <c r="Z22" s="80"/>
      <c r="AA22" s="80"/>
    </row>
    <row r="23" spans="1:27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81"/>
      <c r="O23" s="81"/>
      <c r="P23" s="81"/>
      <c r="Q23" s="81"/>
      <c r="R23" s="81"/>
      <c r="S23" s="128"/>
      <c r="T23" s="80"/>
      <c r="U23" s="80"/>
      <c r="V23" s="80"/>
      <c r="W23" s="80"/>
      <c r="X23" s="80"/>
      <c r="Y23" s="80"/>
      <c r="Z23" s="80"/>
      <c r="AA23" s="80"/>
    </row>
    <row r="24" spans="1:27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81"/>
      <c r="O24" s="81"/>
      <c r="P24" s="81"/>
      <c r="Q24" s="81"/>
      <c r="R24" s="81"/>
      <c r="S24" s="80"/>
      <c r="T24" s="80"/>
      <c r="U24" s="80"/>
      <c r="V24" s="80"/>
      <c r="W24" s="80"/>
      <c r="X24" s="80"/>
      <c r="Y24" s="80"/>
      <c r="Z24" s="80"/>
      <c r="AA24" s="80"/>
    </row>
    <row r="25" spans="1:27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81"/>
      <c r="O25" s="81"/>
      <c r="P25" s="81"/>
      <c r="Q25" s="81"/>
      <c r="R25" s="81"/>
      <c r="S25" s="128"/>
      <c r="T25" s="80"/>
      <c r="U25" s="80"/>
      <c r="V25" s="80"/>
      <c r="W25" s="80"/>
      <c r="X25" s="80"/>
      <c r="Y25" s="80"/>
      <c r="Z25" s="80"/>
      <c r="AA25" s="80"/>
    </row>
    <row r="26" spans="1:27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81"/>
      <c r="O26" s="81"/>
      <c r="P26" s="81"/>
      <c r="Q26" s="81"/>
      <c r="R26" s="81"/>
      <c r="S26" s="128"/>
      <c r="T26" s="80"/>
      <c r="U26" s="80"/>
      <c r="V26" s="80"/>
      <c r="W26" s="80"/>
      <c r="X26" s="80"/>
      <c r="Y26" s="80"/>
      <c r="Z26" s="80"/>
      <c r="AA26" s="80"/>
    </row>
    <row r="27" spans="1:27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1"/>
      <c r="O27" s="81"/>
      <c r="P27" s="81"/>
      <c r="Q27" s="81"/>
      <c r="R27" s="81"/>
      <c r="S27" s="128"/>
      <c r="T27" s="80"/>
      <c r="U27" s="80"/>
      <c r="V27" s="80"/>
      <c r="W27" s="80"/>
      <c r="X27" s="80"/>
      <c r="Y27" s="80"/>
      <c r="Z27" s="80"/>
      <c r="AA27" s="80"/>
    </row>
    <row r="28" spans="1:27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S28" s="128"/>
      <c r="T28" s="80"/>
      <c r="U28" s="80"/>
      <c r="V28" s="80"/>
      <c r="W28" s="80"/>
      <c r="X28" s="80"/>
      <c r="Y28" s="80"/>
      <c r="Z28" s="80"/>
      <c r="AA28" s="80"/>
    </row>
    <row r="29" spans="1:27" ht="12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  <c r="S29" s="128"/>
      <c r="T29" s="80"/>
      <c r="U29" s="80"/>
      <c r="V29" s="80"/>
      <c r="W29" s="80"/>
      <c r="X29" s="80"/>
      <c r="Y29" s="80"/>
      <c r="Z29" s="80"/>
      <c r="AA29" s="80"/>
    </row>
    <row r="30" spans="1:17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2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/>
      <c r="N49" s="84"/>
      <c r="O49" s="84"/>
      <c r="P49" s="84"/>
      <c r="Q49" s="84"/>
    </row>
    <row r="92" spans="13:22" ht="12.75">
      <c r="M92" s="2"/>
      <c r="N92" s="2"/>
      <c r="O92" s="2"/>
      <c r="P92" s="2"/>
      <c r="Q92" s="2"/>
      <c r="S92" s="24"/>
      <c r="T92" s="2"/>
      <c r="U92" s="2"/>
      <c r="V92" s="2"/>
    </row>
  </sheetData>
  <sheetProtection selectLockedCells="1" selectUnlockedCells="1"/>
  <mergeCells count="1">
    <mergeCell ref="M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54"/>
  <sheetViews>
    <sheetView tabSelected="1" zoomScalePageLayoutView="0" workbookViewId="0" topLeftCell="A1">
      <pane xSplit="1" topLeftCell="AK1" activePane="topRight" state="frozen"/>
      <selection pane="topLeft" activeCell="A3" sqref="A3:A24"/>
      <selection pane="topRight" activeCell="A29" sqref="A29:IV30"/>
    </sheetView>
  </sheetViews>
  <sheetFormatPr defaultColWidth="9.140625" defaultRowHeight="12.75" customHeight="1"/>
  <cols>
    <col min="1" max="1" width="25.00390625" style="86" customWidth="1"/>
    <col min="2" max="2" width="10.8515625" style="86" customWidth="1"/>
    <col min="3" max="4" width="10.00390625" style="86" customWidth="1"/>
    <col min="5" max="5" width="12.140625" style="86" customWidth="1"/>
    <col min="6" max="7" width="10.00390625" style="86" customWidth="1"/>
    <col min="8" max="10" width="9.57421875" style="86" customWidth="1"/>
    <col min="11" max="11" width="10.8515625" style="86" bestFit="1" customWidth="1"/>
    <col min="12" max="12" width="16.140625" style="86" customWidth="1"/>
    <col min="13" max="15" width="10.8515625" style="86" customWidth="1"/>
    <col min="16" max="17" width="10.00390625" style="86" customWidth="1"/>
    <col min="18" max="18" width="10.7109375" style="86" bestFit="1" customWidth="1"/>
    <col min="19" max="20" width="16.8515625" style="86" customWidth="1"/>
    <col min="21" max="21" width="10.8515625" style="86" bestFit="1" customWidth="1"/>
    <col min="22" max="22" width="10.7109375" style="86" bestFit="1" customWidth="1"/>
    <col min="23" max="24" width="11.140625" style="86" bestFit="1" customWidth="1"/>
    <col min="25" max="25" width="17.00390625" style="86" customWidth="1"/>
    <col min="26" max="26" width="12.140625" style="86" customWidth="1"/>
    <col min="27" max="28" width="9.7109375" style="86" customWidth="1"/>
    <col min="29" max="29" width="10.57421875" style="86" customWidth="1"/>
    <col min="30" max="30" width="9.7109375" style="86" customWidth="1"/>
    <col min="31" max="32" width="10.7109375" style="86" customWidth="1"/>
    <col min="33" max="33" width="10.8515625" style="86" customWidth="1"/>
    <col min="34" max="34" width="16.7109375" style="86" bestFit="1" customWidth="1"/>
    <col min="35" max="36" width="11.28125" style="86" customWidth="1"/>
    <col min="37" max="37" width="16.7109375" style="86" customWidth="1"/>
    <col min="38" max="41" width="11.28125" style="86" customWidth="1"/>
    <col min="42" max="43" width="11.421875" style="86" customWidth="1"/>
    <col min="44" max="44" width="10.28125" style="86" customWidth="1"/>
    <col min="45" max="46" width="10.421875" style="86" customWidth="1"/>
    <col min="47" max="47" width="9.28125" style="86" customWidth="1"/>
    <col min="48" max="48" width="10.8515625" style="86" customWidth="1"/>
    <col min="49" max="49" width="10.8515625" style="87" customWidth="1"/>
    <col min="50" max="50" width="9.28125" style="88" customWidth="1"/>
    <col min="51" max="51" width="10.57421875" style="86" customWidth="1"/>
    <col min="52" max="52" width="3.00390625" style="86" customWidth="1"/>
    <col min="53" max="53" width="8.140625" style="0" customWidth="1"/>
    <col min="54" max="54" width="10.140625" style="0" customWidth="1"/>
    <col min="55" max="16384" width="9.140625" style="86" customWidth="1"/>
  </cols>
  <sheetData>
    <row r="1" spans="1:50" ht="20.25" customHeight="1">
      <c r="A1" s="4" t="s">
        <v>0</v>
      </c>
      <c r="B1" s="89" t="s">
        <v>1</v>
      </c>
      <c r="C1" s="89"/>
      <c r="D1" s="90"/>
      <c r="E1" s="90"/>
      <c r="F1" s="90"/>
      <c r="G1" s="90"/>
      <c r="H1" s="90"/>
      <c r="I1" s="90"/>
      <c r="J1" s="90"/>
      <c r="K1" s="90"/>
      <c r="L1" s="90"/>
      <c r="M1" s="679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300"/>
      <c r="AK1" s="30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"/>
    </row>
    <row r="2" spans="1:48" ht="16.5" customHeight="1" thickBot="1">
      <c r="A2" s="91" t="s">
        <v>531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1:54" s="93" customFormat="1" ht="12.75" customHeight="1" thickBot="1">
      <c r="A3" s="385" t="s">
        <v>4</v>
      </c>
      <c r="B3" s="681" t="s">
        <v>532</v>
      </c>
      <c r="C3" s="386" t="s">
        <v>645</v>
      </c>
      <c r="D3" s="387" t="s">
        <v>533</v>
      </c>
      <c r="E3" s="387" t="s">
        <v>634</v>
      </c>
      <c r="F3" s="387" t="s">
        <v>534</v>
      </c>
      <c r="G3" s="387" t="s">
        <v>630</v>
      </c>
      <c r="H3" s="387" t="s">
        <v>535</v>
      </c>
      <c r="I3" s="387" t="s">
        <v>591</v>
      </c>
      <c r="J3" s="387" t="s">
        <v>536</v>
      </c>
      <c r="K3" s="387" t="s">
        <v>637</v>
      </c>
      <c r="L3" s="387" t="s">
        <v>631</v>
      </c>
      <c r="M3" s="387" t="s">
        <v>595</v>
      </c>
      <c r="N3" s="387" t="s">
        <v>635</v>
      </c>
      <c r="O3" s="387" t="s">
        <v>652</v>
      </c>
      <c r="P3" s="387" t="s">
        <v>537</v>
      </c>
      <c r="Q3" s="387" t="s">
        <v>538</v>
      </c>
      <c r="R3" s="387" t="s">
        <v>625</v>
      </c>
      <c r="S3" s="387" t="s">
        <v>600</v>
      </c>
      <c r="T3" s="387" t="s">
        <v>632</v>
      </c>
      <c r="U3" s="387" t="s">
        <v>599</v>
      </c>
      <c r="V3" s="387" t="s">
        <v>628</v>
      </c>
      <c r="W3" s="387" t="s">
        <v>624</v>
      </c>
      <c r="X3" s="387" t="s">
        <v>606</v>
      </c>
      <c r="Y3" s="387" t="s">
        <v>598</v>
      </c>
      <c r="Z3" s="387" t="s">
        <v>539</v>
      </c>
      <c r="AA3" s="387" t="s">
        <v>544</v>
      </c>
      <c r="AB3" s="387" t="s">
        <v>592</v>
      </c>
      <c r="AC3" s="387" t="s">
        <v>608</v>
      </c>
      <c r="AD3" s="387" t="s">
        <v>545</v>
      </c>
      <c r="AE3" s="387" t="s">
        <v>605</v>
      </c>
      <c r="AF3" s="387" t="s">
        <v>626</v>
      </c>
      <c r="AG3" s="387" t="s">
        <v>623</v>
      </c>
      <c r="AH3" s="387" t="s">
        <v>662</v>
      </c>
      <c r="AI3" s="387" t="s">
        <v>597</v>
      </c>
      <c r="AJ3" s="387" t="s">
        <v>590</v>
      </c>
      <c r="AK3" s="387" t="s">
        <v>622</v>
      </c>
      <c r="AL3" s="387" t="s">
        <v>596</v>
      </c>
      <c r="AM3" s="387" t="s">
        <v>659</v>
      </c>
      <c r="AN3" s="388" t="s">
        <v>629</v>
      </c>
      <c r="AO3" s="387" t="s">
        <v>661</v>
      </c>
      <c r="AP3" s="387" t="s">
        <v>540</v>
      </c>
      <c r="AQ3" s="387" t="s">
        <v>616</v>
      </c>
      <c r="AR3" s="387" t="s">
        <v>541</v>
      </c>
      <c r="AS3" s="387"/>
      <c r="AT3" s="387" t="s">
        <v>617</v>
      </c>
      <c r="AU3" s="387" t="s">
        <v>542</v>
      </c>
      <c r="AV3" s="389"/>
      <c r="AW3" s="390" t="s">
        <v>162</v>
      </c>
      <c r="AX3" s="391" t="s">
        <v>17</v>
      </c>
      <c r="BA3"/>
      <c r="BB3"/>
    </row>
    <row r="4" spans="1:51" ht="12.75" customHeight="1">
      <c r="A4" s="665" t="s">
        <v>175</v>
      </c>
      <c r="B4" s="666"/>
      <c r="C4" s="666"/>
      <c r="D4" s="667"/>
      <c r="E4" s="667"/>
      <c r="F4" s="667"/>
      <c r="G4" s="667"/>
      <c r="H4" s="667"/>
      <c r="I4" s="667"/>
      <c r="J4" s="667">
        <v>0.064</v>
      </c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>
        <v>0.389</v>
      </c>
      <c r="W4" s="667"/>
      <c r="X4" s="667">
        <v>1.48</v>
      </c>
      <c r="Y4" s="667"/>
      <c r="Z4" s="667"/>
      <c r="AA4" s="667">
        <v>1.1</v>
      </c>
      <c r="AB4" s="667"/>
      <c r="AC4" s="667"/>
      <c r="AD4" s="667">
        <v>2.537</v>
      </c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67">
        <v>0.442</v>
      </c>
      <c r="AQ4" s="667"/>
      <c r="AR4" s="667">
        <v>876.149</v>
      </c>
      <c r="AS4" s="667"/>
      <c r="AT4" s="667"/>
      <c r="AU4" s="667">
        <v>33.009</v>
      </c>
      <c r="AV4" s="667"/>
      <c r="AW4" s="594">
        <f aca="true" t="shared" si="0" ref="AW4:AW25">SUM(B4:AU4)</f>
        <v>915.1700000000001</v>
      </c>
      <c r="AX4" s="595">
        <f aca="true" t="shared" si="1" ref="AX4:AX25">AW4/$AW$25*100</f>
        <v>13.494265191646376</v>
      </c>
      <c r="AY4" s="20"/>
    </row>
    <row r="5" spans="1:54" s="97" customFormat="1" ht="12.75" customHeight="1">
      <c r="A5" s="668" t="s">
        <v>176</v>
      </c>
      <c r="B5" s="669"/>
      <c r="C5" s="669"/>
      <c r="D5" s="670"/>
      <c r="E5" s="671">
        <v>0.038</v>
      </c>
      <c r="F5" s="670"/>
      <c r="G5" s="670"/>
      <c r="H5" s="670">
        <v>0.836</v>
      </c>
      <c r="I5" s="670"/>
      <c r="J5" s="670"/>
      <c r="K5" s="670"/>
      <c r="L5" s="670"/>
      <c r="M5" s="670"/>
      <c r="N5" s="670">
        <v>0.162</v>
      </c>
      <c r="O5" s="670"/>
      <c r="P5" s="670">
        <v>6.932</v>
      </c>
      <c r="Q5" s="671"/>
      <c r="R5" s="672"/>
      <c r="S5" s="670">
        <v>0.367</v>
      </c>
      <c r="T5" s="670"/>
      <c r="U5" s="670"/>
      <c r="V5" s="670"/>
      <c r="W5" s="670">
        <v>0.094</v>
      </c>
      <c r="X5" s="670"/>
      <c r="Y5" s="684">
        <v>1.501</v>
      </c>
      <c r="Z5" s="670"/>
      <c r="AA5" s="670">
        <v>15.165</v>
      </c>
      <c r="AB5" s="670"/>
      <c r="AC5" s="670"/>
      <c r="AD5" s="670">
        <v>2.172</v>
      </c>
      <c r="AE5" s="670"/>
      <c r="AF5" s="670"/>
      <c r="AG5" s="670"/>
      <c r="AH5" s="684">
        <v>0.979</v>
      </c>
      <c r="AI5" s="670">
        <v>1.459</v>
      </c>
      <c r="AJ5" s="670"/>
      <c r="AK5" s="670"/>
      <c r="AL5" s="670">
        <v>0.178</v>
      </c>
      <c r="AM5" s="670"/>
      <c r="AN5" s="670"/>
      <c r="AO5" s="670"/>
      <c r="AP5" s="670"/>
      <c r="AQ5" s="670"/>
      <c r="AR5" s="670">
        <v>610.652</v>
      </c>
      <c r="AS5" s="670"/>
      <c r="AT5" s="670"/>
      <c r="AU5" s="670"/>
      <c r="AV5" s="670"/>
      <c r="AW5" s="685">
        <f t="shared" si="0"/>
        <v>640.5350000000001</v>
      </c>
      <c r="AX5" s="686">
        <f t="shared" si="1"/>
        <v>9.444747046484492</v>
      </c>
      <c r="AY5" s="94"/>
      <c r="BA5" s="188"/>
      <c r="BB5" s="188"/>
    </row>
    <row r="6" spans="1:51" ht="12.75" customHeight="1">
      <c r="A6" s="673" t="s">
        <v>177</v>
      </c>
      <c r="B6" s="674"/>
      <c r="C6" s="674"/>
      <c r="D6" s="675"/>
      <c r="E6" s="675"/>
      <c r="F6" s="675"/>
      <c r="G6" s="675">
        <v>0.172</v>
      </c>
      <c r="H6" s="675"/>
      <c r="I6" s="675"/>
      <c r="J6" s="675"/>
      <c r="K6" s="675"/>
      <c r="L6" s="675">
        <v>0.17</v>
      </c>
      <c r="M6" s="675"/>
      <c r="N6" s="675"/>
      <c r="O6" s="675"/>
      <c r="P6" s="675"/>
      <c r="Q6" s="675"/>
      <c r="R6" s="675"/>
      <c r="S6" s="675"/>
      <c r="T6" s="675">
        <v>0.728</v>
      </c>
      <c r="U6" s="675">
        <v>3.43</v>
      </c>
      <c r="V6" s="675"/>
      <c r="W6" s="675"/>
      <c r="X6" s="675"/>
      <c r="Y6" s="675"/>
      <c r="Z6" s="675"/>
      <c r="AA6" s="675">
        <v>0.037</v>
      </c>
      <c r="AB6" s="675"/>
      <c r="AC6" s="675"/>
      <c r="AD6" s="675"/>
      <c r="AE6" s="675"/>
      <c r="AF6" s="675"/>
      <c r="AG6" s="675"/>
      <c r="AH6" s="675"/>
      <c r="AI6" s="675"/>
      <c r="AJ6" s="675">
        <v>9.464</v>
      </c>
      <c r="AK6" s="675"/>
      <c r="AL6" s="675"/>
      <c r="AM6" s="675"/>
      <c r="AN6" s="675"/>
      <c r="AO6" s="675"/>
      <c r="AP6" s="675"/>
      <c r="AQ6" s="675"/>
      <c r="AR6" s="675">
        <v>333.529</v>
      </c>
      <c r="AS6" s="675"/>
      <c r="AT6" s="675"/>
      <c r="AU6" s="675"/>
      <c r="AV6" s="675"/>
      <c r="AW6" s="596">
        <f t="shared" si="0"/>
        <v>347.53</v>
      </c>
      <c r="AX6" s="597">
        <f t="shared" si="1"/>
        <v>5.124361574410071</v>
      </c>
      <c r="AY6" s="94"/>
    </row>
    <row r="7" spans="1:51" ht="12.75" customHeight="1">
      <c r="A7" s="668" t="s">
        <v>179</v>
      </c>
      <c r="B7" s="669"/>
      <c r="C7" s="669"/>
      <c r="D7" s="670"/>
      <c r="E7" s="670"/>
      <c r="F7" s="670"/>
      <c r="G7" s="670"/>
      <c r="H7" s="670">
        <v>0.64</v>
      </c>
      <c r="I7" s="670"/>
      <c r="J7" s="670"/>
      <c r="K7" s="670">
        <v>0.254</v>
      </c>
      <c r="L7" s="670"/>
      <c r="M7" s="670">
        <v>0.982</v>
      </c>
      <c r="N7" s="670"/>
      <c r="O7" s="670"/>
      <c r="P7" s="670">
        <v>12.879</v>
      </c>
      <c r="Q7" s="670">
        <v>1.311</v>
      </c>
      <c r="R7" s="670"/>
      <c r="S7" s="670"/>
      <c r="T7" s="670"/>
      <c r="U7" s="670"/>
      <c r="V7" s="670"/>
      <c r="W7" s="670"/>
      <c r="X7" s="670"/>
      <c r="Y7" s="670"/>
      <c r="Z7" s="670">
        <v>1.208</v>
      </c>
      <c r="AA7" s="670">
        <v>4.594</v>
      </c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>
        <v>762.62</v>
      </c>
      <c r="AS7" s="670"/>
      <c r="AT7" s="670"/>
      <c r="AU7" s="670"/>
      <c r="AV7" s="670"/>
      <c r="AW7" s="596">
        <f t="shared" si="0"/>
        <v>784.488</v>
      </c>
      <c r="AX7" s="597">
        <f t="shared" si="1"/>
        <v>11.56734717228961</v>
      </c>
      <c r="AY7" s="94"/>
    </row>
    <row r="8" spans="1:51" ht="12.75" customHeight="1">
      <c r="A8" s="676" t="s">
        <v>594</v>
      </c>
      <c r="B8" s="674"/>
      <c r="C8" s="674"/>
      <c r="D8" s="675">
        <v>1.129</v>
      </c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>
        <v>0.288</v>
      </c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>
        <v>8.434</v>
      </c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>
        <v>25.652</v>
      </c>
      <c r="AS8" s="675"/>
      <c r="AT8" s="675"/>
      <c r="AU8" s="675"/>
      <c r="AV8" s="675"/>
      <c r="AW8" s="596">
        <f t="shared" si="0"/>
        <v>35.503</v>
      </c>
      <c r="AX8" s="597">
        <f t="shared" si="1"/>
        <v>0.5234949759050465</v>
      </c>
      <c r="AY8" s="20"/>
    </row>
    <row r="9" spans="1:54" s="97" customFormat="1" ht="12.75" customHeight="1">
      <c r="A9" s="714" t="s">
        <v>593</v>
      </c>
      <c r="B9" s="669"/>
      <c r="C9" s="669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>
        <v>1.36</v>
      </c>
      <c r="Q9" s="670"/>
      <c r="R9" s="670"/>
      <c r="S9" s="670"/>
      <c r="T9" s="670"/>
      <c r="U9" s="670"/>
      <c r="V9" s="670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>
        <v>0.848</v>
      </c>
      <c r="AH9" s="670"/>
      <c r="AI9" s="670"/>
      <c r="AJ9" s="670"/>
      <c r="AK9" s="670">
        <v>0.12</v>
      </c>
      <c r="AL9" s="670"/>
      <c r="AM9" s="670"/>
      <c r="AN9" s="670"/>
      <c r="AO9" s="670"/>
      <c r="AP9" s="670"/>
      <c r="AQ9" s="670"/>
      <c r="AR9" s="670">
        <v>201.762</v>
      </c>
      <c r="AS9" s="670"/>
      <c r="AT9" s="670"/>
      <c r="AU9" s="670"/>
      <c r="AV9" s="670"/>
      <c r="AW9" s="685">
        <f t="shared" si="0"/>
        <v>204.09</v>
      </c>
      <c r="AX9" s="686">
        <f t="shared" si="1"/>
        <v>3.009325680434355</v>
      </c>
      <c r="AY9" s="94"/>
      <c r="BA9" s="188"/>
      <c r="BB9" s="188"/>
    </row>
    <row r="10" spans="1:51" ht="12.75" customHeight="1">
      <c r="A10" s="668" t="s">
        <v>180</v>
      </c>
      <c r="B10" s="669"/>
      <c r="C10" s="669">
        <v>1.392</v>
      </c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>
        <v>1.518</v>
      </c>
      <c r="Q10" s="670">
        <v>1.94</v>
      </c>
      <c r="R10" s="670"/>
      <c r="S10" s="670"/>
      <c r="T10" s="670"/>
      <c r="U10" s="670"/>
      <c r="V10" s="670"/>
      <c r="W10" s="670"/>
      <c r="X10" s="670"/>
      <c r="Y10" s="670"/>
      <c r="Z10" s="670">
        <v>0.614</v>
      </c>
      <c r="AA10" s="670">
        <v>21.723</v>
      </c>
      <c r="AB10" s="670"/>
      <c r="AC10" s="670"/>
      <c r="AD10" s="670">
        <v>2.508</v>
      </c>
      <c r="AE10" s="670"/>
      <c r="AF10" s="670"/>
      <c r="AG10" s="670"/>
      <c r="AH10" s="670"/>
      <c r="AI10" s="670"/>
      <c r="AJ10" s="670"/>
      <c r="AK10" s="670"/>
      <c r="AL10" s="670"/>
      <c r="AM10" s="670"/>
      <c r="AN10" s="670"/>
      <c r="AO10" s="670"/>
      <c r="AP10" s="670"/>
      <c r="AQ10" s="670"/>
      <c r="AR10" s="670">
        <v>632.543</v>
      </c>
      <c r="AS10" s="670"/>
      <c r="AT10" s="670"/>
      <c r="AU10" s="670"/>
      <c r="AV10" s="670"/>
      <c r="AW10" s="596">
        <f t="shared" si="0"/>
        <v>662.238</v>
      </c>
      <c r="AX10" s="597">
        <f t="shared" si="1"/>
        <v>9.764759762651217</v>
      </c>
      <c r="AY10" s="94"/>
    </row>
    <row r="11" spans="1:51" ht="12.75" customHeight="1">
      <c r="A11" s="673" t="s">
        <v>181</v>
      </c>
      <c r="B11" s="674"/>
      <c r="C11" s="674"/>
      <c r="D11" s="675"/>
      <c r="E11" s="675"/>
      <c r="F11" s="675">
        <v>0.826</v>
      </c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>
        <v>5.412</v>
      </c>
      <c r="AE11" s="675"/>
      <c r="AF11" s="675"/>
      <c r="AG11" s="675"/>
      <c r="AH11" s="675"/>
      <c r="AI11" s="675"/>
      <c r="AJ11" s="675"/>
      <c r="AK11" s="675"/>
      <c r="AL11" s="675"/>
      <c r="AM11" s="675"/>
      <c r="AN11" s="675"/>
      <c r="AO11" s="675"/>
      <c r="AP11" s="675"/>
      <c r="AQ11" s="675"/>
      <c r="AR11" s="675">
        <v>88.098</v>
      </c>
      <c r="AS11" s="675"/>
      <c r="AT11" s="675"/>
      <c r="AU11" s="675"/>
      <c r="AV11" s="675"/>
      <c r="AW11" s="596">
        <f t="shared" si="0"/>
        <v>94.336</v>
      </c>
      <c r="AX11" s="597">
        <f t="shared" si="1"/>
        <v>1.3909929314981397</v>
      </c>
      <c r="AY11" s="94"/>
    </row>
    <row r="12" spans="1:51" ht="12.75" customHeight="1">
      <c r="A12" s="673" t="s">
        <v>182</v>
      </c>
      <c r="B12" s="674"/>
      <c r="C12" s="674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>
        <v>0.82</v>
      </c>
      <c r="AE12" s="675"/>
      <c r="AF12" s="675"/>
      <c r="AG12" s="675"/>
      <c r="AH12" s="675"/>
      <c r="AI12" s="675"/>
      <c r="AJ12" s="675"/>
      <c r="AK12" s="675"/>
      <c r="AL12" s="675"/>
      <c r="AM12" s="675"/>
      <c r="AN12" s="675"/>
      <c r="AO12" s="675"/>
      <c r="AP12" s="675"/>
      <c r="AQ12" s="675"/>
      <c r="AR12" s="675">
        <v>35.065</v>
      </c>
      <c r="AS12" s="675"/>
      <c r="AT12" s="675"/>
      <c r="AU12" s="675"/>
      <c r="AV12" s="675"/>
      <c r="AW12" s="596">
        <f t="shared" si="0"/>
        <v>35.885</v>
      </c>
      <c r="AX12" s="597">
        <f t="shared" si="1"/>
        <v>0.5291276007760636</v>
      </c>
      <c r="AY12" s="94"/>
    </row>
    <row r="13" spans="1:51" ht="12.75" customHeight="1">
      <c r="A13" s="673" t="s">
        <v>183</v>
      </c>
      <c r="B13" s="669"/>
      <c r="C13" s="669"/>
      <c r="D13" s="670"/>
      <c r="E13" s="670"/>
      <c r="F13" s="670"/>
      <c r="G13" s="670"/>
      <c r="H13" s="670"/>
      <c r="I13" s="670"/>
      <c r="J13" s="670">
        <v>0.832</v>
      </c>
      <c r="K13" s="670"/>
      <c r="L13" s="670"/>
      <c r="M13" s="670"/>
      <c r="N13" s="670"/>
      <c r="O13" s="670"/>
      <c r="P13" s="670">
        <v>0.495</v>
      </c>
      <c r="Q13" s="670"/>
      <c r="R13" s="670">
        <v>1.508</v>
      </c>
      <c r="S13" s="670"/>
      <c r="T13" s="670"/>
      <c r="U13" s="670">
        <v>1.872</v>
      </c>
      <c r="V13" s="670"/>
      <c r="W13" s="670">
        <v>0.746</v>
      </c>
      <c r="X13" s="670"/>
      <c r="Y13" s="670"/>
      <c r="Z13" s="670"/>
      <c r="AA13" s="670">
        <v>10.957</v>
      </c>
      <c r="AB13" s="670"/>
      <c r="AC13" s="670"/>
      <c r="AD13" s="670"/>
      <c r="AE13" s="670"/>
      <c r="AF13" s="670">
        <v>0.982</v>
      </c>
      <c r="AG13" s="670"/>
      <c r="AH13" s="670"/>
      <c r="AI13" s="670"/>
      <c r="AJ13" s="670"/>
      <c r="AK13" s="670"/>
      <c r="AL13" s="670"/>
      <c r="AM13" s="670"/>
      <c r="AN13" s="670"/>
      <c r="AO13" s="670"/>
      <c r="AP13" s="670">
        <v>1.48</v>
      </c>
      <c r="AQ13" s="670"/>
      <c r="AR13" s="675">
        <v>145.319</v>
      </c>
      <c r="AS13" s="675"/>
      <c r="AT13" s="675"/>
      <c r="AU13" s="675"/>
      <c r="AV13" s="675"/>
      <c r="AW13" s="596">
        <f t="shared" si="0"/>
        <v>164.19099999999997</v>
      </c>
      <c r="AX13" s="597">
        <f t="shared" si="1"/>
        <v>2.4210112832387534</v>
      </c>
      <c r="AY13" s="94"/>
    </row>
    <row r="14" spans="1:51" ht="12.75" customHeight="1">
      <c r="A14" s="673" t="s">
        <v>184</v>
      </c>
      <c r="B14" s="674"/>
      <c r="C14" s="674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>
        <v>1.481</v>
      </c>
      <c r="Y14" s="675"/>
      <c r="Z14" s="675"/>
      <c r="AA14" s="675"/>
      <c r="AB14" s="675"/>
      <c r="AC14" s="675"/>
      <c r="AD14" s="675">
        <v>4.966</v>
      </c>
      <c r="AE14" s="675"/>
      <c r="AF14" s="675"/>
      <c r="AG14" s="675"/>
      <c r="AH14" s="675"/>
      <c r="AI14" s="675"/>
      <c r="AJ14" s="675"/>
      <c r="AK14" s="675"/>
      <c r="AL14" s="675"/>
      <c r="AM14" s="675"/>
      <c r="AN14" s="675"/>
      <c r="AO14" s="675"/>
      <c r="AP14" s="675"/>
      <c r="AQ14" s="675"/>
      <c r="AR14" s="675">
        <v>58.433</v>
      </c>
      <c r="AS14" s="675"/>
      <c r="AT14" s="675"/>
      <c r="AU14" s="675">
        <v>111.595</v>
      </c>
      <c r="AV14" s="675"/>
      <c r="AW14" s="596">
        <f t="shared" si="0"/>
        <v>176.475</v>
      </c>
      <c r="AX14" s="597">
        <f t="shared" si="1"/>
        <v>2.6021399845884305</v>
      </c>
      <c r="AY14" s="94"/>
    </row>
    <row r="15" spans="1:51" ht="12.75" customHeight="1">
      <c r="A15" s="673" t="s">
        <v>185</v>
      </c>
      <c r="B15" s="674"/>
      <c r="C15" s="674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675"/>
      <c r="AM15" s="675"/>
      <c r="AN15" s="675"/>
      <c r="AO15" s="675"/>
      <c r="AP15" s="675"/>
      <c r="AQ15" s="675"/>
      <c r="AR15" s="675">
        <v>47.702</v>
      </c>
      <c r="AS15" s="675"/>
      <c r="AT15" s="675"/>
      <c r="AU15" s="675"/>
      <c r="AV15" s="675"/>
      <c r="AW15" s="596">
        <f t="shared" si="0"/>
        <v>47.702</v>
      </c>
      <c r="AX15" s="597">
        <f t="shared" si="1"/>
        <v>0.7033703444954658</v>
      </c>
      <c r="AY15" s="94"/>
    </row>
    <row r="16" spans="1:51" ht="12.75" customHeight="1">
      <c r="A16" s="673" t="s">
        <v>186</v>
      </c>
      <c r="B16" s="674"/>
      <c r="C16" s="674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5"/>
      <c r="AR16" s="675">
        <v>95.677</v>
      </c>
      <c r="AS16" s="675"/>
      <c r="AT16" s="675"/>
      <c r="AU16" s="675"/>
      <c r="AV16" s="675"/>
      <c r="AW16" s="596">
        <f t="shared" si="0"/>
        <v>95.677</v>
      </c>
      <c r="AX16" s="597">
        <f t="shared" si="1"/>
        <v>1.4107660989118418</v>
      </c>
      <c r="AY16" s="94"/>
    </row>
    <row r="17" spans="1:51" ht="12.75" customHeight="1">
      <c r="A17" s="673" t="s">
        <v>187</v>
      </c>
      <c r="B17" s="674"/>
      <c r="C17" s="674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>
        <v>3.096</v>
      </c>
      <c r="AB17" s="675"/>
      <c r="AC17" s="675"/>
      <c r="AD17" s="675">
        <v>1.303</v>
      </c>
      <c r="AE17" s="675">
        <v>3.096</v>
      </c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>
        <v>213.039</v>
      </c>
      <c r="AS17" s="675"/>
      <c r="AT17" s="675"/>
      <c r="AU17" s="675">
        <v>4.493</v>
      </c>
      <c r="AV17" s="675"/>
      <c r="AW17" s="596">
        <f t="shared" si="0"/>
        <v>225.027</v>
      </c>
      <c r="AX17" s="597">
        <f t="shared" si="1"/>
        <v>3.318043656676474</v>
      </c>
      <c r="AY17" s="94"/>
    </row>
    <row r="18" spans="1:51" ht="12.75" customHeight="1">
      <c r="A18" s="673" t="s">
        <v>188</v>
      </c>
      <c r="B18" s="674"/>
      <c r="C18" s="674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>
        <v>0.122</v>
      </c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>
        <v>0.792</v>
      </c>
      <c r="AD18" s="675">
        <v>3.126</v>
      </c>
      <c r="AE18" s="675"/>
      <c r="AF18" s="675"/>
      <c r="AG18" s="675"/>
      <c r="AH18" s="675"/>
      <c r="AI18" s="675"/>
      <c r="AJ18" s="675"/>
      <c r="AK18" s="675"/>
      <c r="AL18" s="675"/>
      <c r="AM18" s="675"/>
      <c r="AN18" s="675"/>
      <c r="AO18" s="675">
        <v>2.617</v>
      </c>
      <c r="AP18" s="675"/>
      <c r="AQ18" s="675"/>
      <c r="AR18" s="675">
        <v>133.312</v>
      </c>
      <c r="AS18" s="675"/>
      <c r="AT18" s="675"/>
      <c r="AU18" s="675"/>
      <c r="AV18" s="675"/>
      <c r="AW18" s="596">
        <f t="shared" si="0"/>
        <v>139.96900000000002</v>
      </c>
      <c r="AX18" s="597">
        <f t="shared" si="1"/>
        <v>2.0638556821241427</v>
      </c>
      <c r="AY18" s="20"/>
    </row>
    <row r="19" spans="1:51" ht="12.75" customHeight="1">
      <c r="A19" s="673" t="s">
        <v>189</v>
      </c>
      <c r="B19" s="674"/>
      <c r="C19" s="674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>
        <v>3.798</v>
      </c>
      <c r="AB19" s="675"/>
      <c r="AC19" s="675"/>
      <c r="AD19" s="675"/>
      <c r="AE19" s="675"/>
      <c r="AF19" s="675"/>
      <c r="AG19" s="675"/>
      <c r="AH19" s="675"/>
      <c r="AI19" s="675">
        <v>2.375</v>
      </c>
      <c r="AJ19" s="675"/>
      <c r="AK19" s="675"/>
      <c r="AL19" s="675"/>
      <c r="AM19" s="675">
        <v>59.257</v>
      </c>
      <c r="AN19" s="675"/>
      <c r="AO19" s="675"/>
      <c r="AP19" s="675"/>
      <c r="AQ19" s="675"/>
      <c r="AR19" s="675">
        <v>50.061</v>
      </c>
      <c r="AS19" s="675"/>
      <c r="AT19" s="675"/>
      <c r="AU19" s="675"/>
      <c r="AV19" s="675"/>
      <c r="AW19" s="596">
        <f t="shared" si="0"/>
        <v>115.49099999999999</v>
      </c>
      <c r="AX19" s="597">
        <f t="shared" si="1"/>
        <v>1.7029253376404727</v>
      </c>
      <c r="AY19" s="20"/>
    </row>
    <row r="20" spans="1:51" ht="12.75" customHeight="1">
      <c r="A20" s="673" t="s">
        <v>190</v>
      </c>
      <c r="B20" s="674"/>
      <c r="C20" s="674"/>
      <c r="D20" s="675"/>
      <c r="E20" s="675"/>
      <c r="F20" s="675"/>
      <c r="G20" s="675"/>
      <c r="H20" s="675">
        <v>1.035</v>
      </c>
      <c r="I20" s="675"/>
      <c r="J20" s="675"/>
      <c r="K20" s="675"/>
      <c r="L20" s="675"/>
      <c r="M20" s="675"/>
      <c r="N20" s="675"/>
      <c r="O20" s="675"/>
      <c r="P20" s="675">
        <v>1.529</v>
      </c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>
        <v>12.673</v>
      </c>
      <c r="AB20" s="675"/>
      <c r="AC20" s="675"/>
      <c r="AD20" s="675">
        <v>13.844</v>
      </c>
      <c r="AE20" s="675"/>
      <c r="AF20" s="675"/>
      <c r="AG20" s="675"/>
      <c r="AH20" s="675"/>
      <c r="AI20" s="675"/>
      <c r="AJ20" s="675">
        <v>0.723</v>
      </c>
      <c r="AK20" s="675"/>
      <c r="AL20" s="675"/>
      <c r="AM20" s="675"/>
      <c r="AN20" s="675"/>
      <c r="AO20" s="675"/>
      <c r="AP20" s="675"/>
      <c r="AQ20" s="675">
        <v>10.118</v>
      </c>
      <c r="AR20" s="675">
        <v>1211.365</v>
      </c>
      <c r="AS20" s="675"/>
      <c r="AT20" s="675"/>
      <c r="AU20" s="675">
        <v>21.201</v>
      </c>
      <c r="AV20" s="675"/>
      <c r="AW20" s="596">
        <f t="shared" si="0"/>
        <v>1272.488</v>
      </c>
      <c r="AX20" s="597">
        <f t="shared" si="1"/>
        <v>18.7629517195578</v>
      </c>
      <c r="AY20" s="20"/>
    </row>
    <row r="21" spans="1:51" ht="12.75" customHeight="1">
      <c r="A21" s="673" t="s">
        <v>191</v>
      </c>
      <c r="B21" s="674"/>
      <c r="C21" s="674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>
        <v>0.436</v>
      </c>
      <c r="AK21" s="675"/>
      <c r="AL21" s="675"/>
      <c r="AM21" s="675"/>
      <c r="AN21" s="675"/>
      <c r="AO21" s="675"/>
      <c r="AP21" s="675"/>
      <c r="AQ21" s="675"/>
      <c r="AR21" s="675">
        <v>121.748</v>
      </c>
      <c r="AS21" s="675"/>
      <c r="AT21" s="675"/>
      <c r="AU21" s="675">
        <v>100.349</v>
      </c>
      <c r="AV21" s="675"/>
      <c r="AW21" s="596">
        <f t="shared" si="0"/>
        <v>222.53300000000002</v>
      </c>
      <c r="AX21" s="597">
        <f t="shared" si="1"/>
        <v>3.281269399010723</v>
      </c>
      <c r="AY21" s="20"/>
    </row>
    <row r="22" spans="1:51" ht="12.75" customHeight="1">
      <c r="A22" s="673" t="s">
        <v>192</v>
      </c>
      <c r="B22" s="674"/>
      <c r="C22" s="674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>
        <v>5.988</v>
      </c>
      <c r="AS22" s="675"/>
      <c r="AT22" s="675"/>
      <c r="AU22" s="675">
        <v>223.576</v>
      </c>
      <c r="AV22" s="675"/>
      <c r="AW22" s="596">
        <f t="shared" si="0"/>
        <v>229.564</v>
      </c>
      <c r="AX22" s="597">
        <f t="shared" si="1"/>
        <v>3.3849421358382688</v>
      </c>
      <c r="AY22" s="20"/>
    </row>
    <row r="23" spans="1:51" ht="12.75" customHeight="1">
      <c r="A23" s="673" t="s">
        <v>193</v>
      </c>
      <c r="B23" s="674"/>
      <c r="C23" s="674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5">
        <v>63.362</v>
      </c>
      <c r="AS23" s="675"/>
      <c r="AT23" s="675"/>
      <c r="AU23" s="675">
        <v>112.006</v>
      </c>
      <c r="AV23" s="675"/>
      <c r="AW23" s="596">
        <f t="shared" si="0"/>
        <v>175.368</v>
      </c>
      <c r="AX23" s="597">
        <f t="shared" si="1"/>
        <v>2.5858171685355087</v>
      </c>
      <c r="AY23" s="20"/>
    </row>
    <row r="24" spans="1:51" ht="12.75" customHeight="1" thickBot="1">
      <c r="A24" s="682" t="s">
        <v>194</v>
      </c>
      <c r="B24" s="677"/>
      <c r="C24" s="677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  <c r="AJ24" s="678"/>
      <c r="AK24" s="678"/>
      <c r="AL24" s="678"/>
      <c r="AM24" s="678"/>
      <c r="AN24" s="678"/>
      <c r="AO24" s="678"/>
      <c r="AP24" s="678"/>
      <c r="AQ24" s="678"/>
      <c r="AR24" s="678">
        <v>78.482</v>
      </c>
      <c r="AS24" s="678"/>
      <c r="AT24" s="678"/>
      <c r="AU24" s="678">
        <v>121.547</v>
      </c>
      <c r="AV24" s="678"/>
      <c r="AW24" s="598">
        <f t="shared" si="0"/>
        <v>200.029</v>
      </c>
      <c r="AX24" s="599">
        <f t="shared" si="1"/>
        <v>2.949445864724404</v>
      </c>
      <c r="AY24" s="20"/>
    </row>
    <row r="25" spans="1:51" ht="12.75" customHeight="1">
      <c r="A25" s="396" t="s">
        <v>148</v>
      </c>
      <c r="B25" s="397">
        <f aca="true" t="shared" si="2" ref="B25:Q25">SUM(B4:B24)</f>
        <v>0</v>
      </c>
      <c r="C25" s="435"/>
      <c r="D25" s="398">
        <f t="shared" si="2"/>
        <v>1.129</v>
      </c>
      <c r="E25" s="398">
        <f t="shared" si="2"/>
        <v>0.038</v>
      </c>
      <c r="F25" s="398">
        <f t="shared" si="2"/>
        <v>0.826</v>
      </c>
      <c r="G25" s="398">
        <f>SUM(G4:G24)</f>
        <v>0.172</v>
      </c>
      <c r="H25" s="398">
        <f t="shared" si="2"/>
        <v>2.511</v>
      </c>
      <c r="I25" s="398">
        <f t="shared" si="2"/>
        <v>0</v>
      </c>
      <c r="J25" s="398">
        <f t="shared" si="2"/>
        <v>0.8959999999999999</v>
      </c>
      <c r="K25" s="398">
        <f>SUM(K4:K24)</f>
        <v>0.254</v>
      </c>
      <c r="L25" s="398">
        <f>SUM(L4:L24)</f>
        <v>0.17</v>
      </c>
      <c r="M25" s="398">
        <f t="shared" si="2"/>
        <v>0.982</v>
      </c>
      <c r="N25" s="398">
        <f>SUM(N4:N24)</f>
        <v>0.162</v>
      </c>
      <c r="O25" s="398">
        <f>SUM(O4:O24)</f>
        <v>0</v>
      </c>
      <c r="P25" s="398">
        <f t="shared" si="2"/>
        <v>25.001</v>
      </c>
      <c r="Q25" s="398">
        <f t="shared" si="2"/>
        <v>3.3729999999999998</v>
      </c>
      <c r="R25" s="398">
        <f aca="true" t="shared" si="3" ref="R25:AC25">SUM(R4:R24)</f>
        <v>1.508</v>
      </c>
      <c r="S25" s="398">
        <f t="shared" si="3"/>
        <v>0.367</v>
      </c>
      <c r="T25" s="398">
        <f t="shared" si="3"/>
        <v>0.728</v>
      </c>
      <c r="U25" s="398">
        <f t="shared" si="3"/>
        <v>5.3020000000000005</v>
      </c>
      <c r="V25" s="398">
        <f t="shared" si="3"/>
        <v>0.389</v>
      </c>
      <c r="W25" s="398">
        <f t="shared" si="3"/>
        <v>0.84</v>
      </c>
      <c r="X25" s="398">
        <f t="shared" si="3"/>
        <v>2.9610000000000003</v>
      </c>
      <c r="Y25" s="398">
        <f t="shared" si="3"/>
        <v>1.501</v>
      </c>
      <c r="Z25" s="398">
        <f t="shared" si="3"/>
        <v>1.822</v>
      </c>
      <c r="AA25" s="399">
        <f t="shared" si="3"/>
        <v>81.577</v>
      </c>
      <c r="AB25" s="400">
        <f t="shared" si="3"/>
        <v>0</v>
      </c>
      <c r="AC25" s="400">
        <f t="shared" si="3"/>
        <v>0.792</v>
      </c>
      <c r="AD25" s="400">
        <f aca="true" t="shared" si="4" ref="AD25:AV25">SUM(AD4:AD24)</f>
        <v>36.688</v>
      </c>
      <c r="AE25" s="400">
        <f t="shared" si="4"/>
        <v>3.096</v>
      </c>
      <c r="AF25" s="400">
        <f t="shared" si="4"/>
        <v>0.982</v>
      </c>
      <c r="AG25" s="400">
        <f t="shared" si="4"/>
        <v>0.848</v>
      </c>
      <c r="AH25" s="400"/>
      <c r="AI25" s="400">
        <f t="shared" si="4"/>
        <v>3.834</v>
      </c>
      <c r="AJ25" s="400">
        <f t="shared" si="4"/>
        <v>10.623000000000001</v>
      </c>
      <c r="AK25" s="400">
        <f t="shared" si="4"/>
        <v>0.12</v>
      </c>
      <c r="AL25" s="400">
        <f t="shared" si="4"/>
        <v>0.178</v>
      </c>
      <c r="AM25" s="400">
        <f t="shared" si="4"/>
        <v>59.257</v>
      </c>
      <c r="AN25" s="400">
        <f t="shared" si="4"/>
        <v>0</v>
      </c>
      <c r="AO25" s="400">
        <f t="shared" si="4"/>
        <v>2.617</v>
      </c>
      <c r="AP25" s="400">
        <f t="shared" si="4"/>
        <v>1.922</v>
      </c>
      <c r="AQ25" s="400">
        <f t="shared" si="4"/>
        <v>10.118</v>
      </c>
      <c r="AR25" s="400">
        <f t="shared" si="4"/>
        <v>5790.558</v>
      </c>
      <c r="AS25" s="400">
        <f t="shared" si="4"/>
        <v>0</v>
      </c>
      <c r="AT25" s="401">
        <f t="shared" si="4"/>
        <v>0</v>
      </c>
      <c r="AU25" s="398">
        <f t="shared" si="4"/>
        <v>727.776</v>
      </c>
      <c r="AV25" s="402">
        <f t="shared" si="4"/>
        <v>0</v>
      </c>
      <c r="AW25" s="392">
        <f t="shared" si="0"/>
        <v>6781.918</v>
      </c>
      <c r="AX25" s="393">
        <f t="shared" si="1"/>
        <v>100</v>
      </c>
      <c r="AY25" s="20"/>
    </row>
    <row r="26" spans="1:54" s="88" customFormat="1" ht="12.75" customHeight="1" thickBot="1">
      <c r="A26" s="403" t="s">
        <v>17</v>
      </c>
      <c r="B26" s="405">
        <f>B25/$AW$25*100</f>
        <v>0</v>
      </c>
      <c r="C26" s="436"/>
      <c r="D26" s="406">
        <f aca="true" t="shared" si="5" ref="D26:L26">D25/$AW$25*100</f>
        <v>0.016647208061200385</v>
      </c>
      <c r="E26" s="406">
        <f t="shared" si="5"/>
        <v>0.0005603134688446543</v>
      </c>
      <c r="F26" s="406">
        <f t="shared" si="5"/>
        <v>0.012179445401728538</v>
      </c>
      <c r="G26" s="406">
        <f t="shared" si="5"/>
        <v>0.0025361557010863296</v>
      </c>
      <c r="H26" s="406">
        <f t="shared" si="5"/>
        <v>0.03702492421760334</v>
      </c>
      <c r="I26" s="406">
        <f t="shared" si="5"/>
        <v>0</v>
      </c>
      <c r="J26" s="406">
        <f t="shared" si="5"/>
        <v>0.013211601791705531</v>
      </c>
      <c r="K26" s="406">
        <f t="shared" si="5"/>
        <v>0.0037452531864879523</v>
      </c>
      <c r="L26" s="406">
        <f t="shared" si="5"/>
        <v>0.002506665518515559</v>
      </c>
      <c r="M26" s="406">
        <f>SUM(M5:M25)</f>
        <v>1.964</v>
      </c>
      <c r="N26" s="406">
        <f>SUM(N5:N25)</f>
        <v>0.324</v>
      </c>
      <c r="O26" s="406">
        <f>SUM(O5:O25)</f>
        <v>0</v>
      </c>
      <c r="P26" s="406">
        <f>P25/$AW$25*100</f>
        <v>0.36864202722592637</v>
      </c>
      <c r="Q26" s="406">
        <f>Q25/$AW$25*100</f>
        <v>0.04973519290560576</v>
      </c>
      <c r="R26" s="406">
        <f>R25/$AW$25*100</f>
        <v>0.022235597658361545</v>
      </c>
      <c r="S26" s="406">
        <f>S25/$AW$25*100</f>
        <v>0.00541144850173653</v>
      </c>
      <c r="T26" s="406">
        <f>T25/$AW$25*100</f>
        <v>0.010734426455760745</v>
      </c>
      <c r="U26" s="406">
        <f>SUM(U5:U25)</f>
        <v>10.604000000000001</v>
      </c>
      <c r="V26" s="406">
        <f>SUM(V5:V25)</f>
        <v>0.389</v>
      </c>
      <c r="W26" s="406">
        <f>SUM(W5:W25)</f>
        <v>1.68</v>
      </c>
      <c r="X26" s="406">
        <f>SUM(X5:X25)</f>
        <v>4.442</v>
      </c>
      <c r="Y26" s="406">
        <f>SUM(Y5:Y25)</f>
        <v>3.002</v>
      </c>
      <c r="Z26" s="406">
        <f aca="true" t="shared" si="6" ref="Z26:AG26">Z25/$AW$25*100</f>
        <v>0.026865556321972635</v>
      </c>
      <c r="AA26" s="407">
        <f t="shared" si="6"/>
        <v>1.2028603117879042</v>
      </c>
      <c r="AB26" s="408">
        <f t="shared" si="6"/>
        <v>0</v>
      </c>
      <c r="AC26" s="408">
        <f t="shared" si="6"/>
        <v>0.011678112298025426</v>
      </c>
      <c r="AD26" s="408">
        <f t="shared" si="6"/>
        <v>0.5409679090782284</v>
      </c>
      <c r="AE26" s="408">
        <f t="shared" si="6"/>
        <v>0.04565080261955394</v>
      </c>
      <c r="AF26" s="408">
        <f t="shared" si="6"/>
        <v>0.014479679642248697</v>
      </c>
      <c r="AG26" s="408">
        <f t="shared" si="6"/>
        <v>0.012503837410007022</v>
      </c>
      <c r="AH26" s="408"/>
      <c r="AI26" s="408">
        <f aca="true" t="shared" si="7" ref="AI26:AW26">AI25/$AW$25*100</f>
        <v>0.05653267998816854</v>
      </c>
      <c r="AJ26" s="408">
        <f t="shared" si="7"/>
        <v>0.15663710472465167</v>
      </c>
      <c r="AK26" s="408">
        <f t="shared" si="7"/>
        <v>0.0017694109542462767</v>
      </c>
      <c r="AL26" s="408">
        <f t="shared" si="7"/>
        <v>0.0026246262487986437</v>
      </c>
      <c r="AM26" s="408">
        <f t="shared" si="7"/>
        <v>0.8737498742980968</v>
      </c>
      <c r="AN26" s="408">
        <f t="shared" si="7"/>
        <v>0</v>
      </c>
      <c r="AO26" s="408">
        <f t="shared" si="7"/>
        <v>0.03858790389385422</v>
      </c>
      <c r="AP26" s="408">
        <f t="shared" si="7"/>
        <v>0.0283400654505112</v>
      </c>
      <c r="AQ26" s="408">
        <f t="shared" si="7"/>
        <v>0.1491908336255319</v>
      </c>
      <c r="AR26" s="408">
        <f t="shared" si="7"/>
        <v>85.38230630332009</v>
      </c>
      <c r="AS26" s="408">
        <f t="shared" si="7"/>
        <v>0</v>
      </c>
      <c r="AT26" s="409">
        <f t="shared" si="7"/>
        <v>0</v>
      </c>
      <c r="AU26" s="406">
        <f t="shared" si="7"/>
        <v>10.731123555312818</v>
      </c>
      <c r="AV26" s="410">
        <f t="shared" si="7"/>
        <v>0</v>
      </c>
      <c r="AW26" s="394">
        <f t="shared" si="7"/>
        <v>100</v>
      </c>
      <c r="AX26" s="395"/>
      <c r="BA26"/>
      <c r="BB26"/>
    </row>
    <row r="27" spans="1:41" ht="12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1:40" ht="12.75" customHeight="1">
      <c r="A28" s="431"/>
      <c r="B28" s="404"/>
      <c r="C28" s="404"/>
      <c r="D28" s="404"/>
      <c r="E28" s="404"/>
      <c r="F28" s="40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7"/>
      <c r="AE28" s="683"/>
      <c r="AF28" s="683"/>
      <c r="AG28" s="97"/>
      <c r="AH28" s="97"/>
      <c r="AI28" s="97"/>
      <c r="AJ28" s="97"/>
      <c r="AK28" s="97"/>
      <c r="AL28" s="97"/>
      <c r="AM28" s="97"/>
      <c r="AN28" s="97"/>
    </row>
    <row r="29" spans="1:41" ht="12.75" customHeight="1">
      <c r="A29" s="680"/>
      <c r="B29" s="404"/>
      <c r="C29" s="404"/>
      <c r="D29" s="404"/>
      <c r="E29" s="404"/>
      <c r="F29" s="40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95"/>
    </row>
    <row r="30" spans="1:41" ht="12.75" customHeight="1">
      <c r="A30" s="404"/>
      <c r="B30" s="404"/>
      <c r="C30" s="404"/>
      <c r="D30" s="404"/>
      <c r="E30" s="404"/>
      <c r="F30" s="40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683"/>
      <c r="AE30" s="683"/>
      <c r="AF30" s="683"/>
      <c r="AG30" s="683"/>
      <c r="AH30" s="683"/>
      <c r="AI30" s="683"/>
      <c r="AJ30" s="683"/>
      <c r="AK30" s="683"/>
      <c r="AL30" s="683"/>
      <c r="AM30" s="683"/>
      <c r="AN30" s="683"/>
      <c r="AO30" s="95"/>
    </row>
    <row r="31" spans="1:41" ht="12.75" customHeight="1">
      <c r="A31" s="404"/>
      <c r="B31" s="404"/>
      <c r="C31" s="404"/>
      <c r="D31" s="404"/>
      <c r="E31" s="404"/>
      <c r="F31" s="40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683"/>
      <c r="AE31" s="683"/>
      <c r="AF31" s="683"/>
      <c r="AG31" s="683"/>
      <c r="AH31" s="683"/>
      <c r="AI31" s="683"/>
      <c r="AJ31" s="683"/>
      <c r="AK31" s="683"/>
      <c r="AL31" s="683"/>
      <c r="AM31" s="683"/>
      <c r="AN31" s="683"/>
      <c r="AO31" s="95"/>
    </row>
    <row r="32" spans="1:41" ht="12.75" customHeight="1">
      <c r="A32" s="404"/>
      <c r="B32" s="404"/>
      <c r="C32" s="404"/>
      <c r="D32" s="404"/>
      <c r="E32" s="404"/>
      <c r="F32" s="40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3"/>
      <c r="AO32" s="95"/>
    </row>
    <row r="33" spans="1:41" ht="12.75" customHeight="1">
      <c r="A33" s="404"/>
      <c r="B33" s="404"/>
      <c r="C33" s="404"/>
      <c r="D33" s="404"/>
      <c r="E33" s="404"/>
      <c r="F33" s="40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ht="12.75" customHeight="1">
      <c r="A34" s="404"/>
      <c r="B34" s="404"/>
      <c r="C34" s="404"/>
      <c r="D34" s="404"/>
      <c r="E34" s="404"/>
      <c r="F34" s="40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</row>
    <row r="35" spans="1:41" ht="12.75" customHeight="1">
      <c r="A35" s="404"/>
      <c r="B35" s="404"/>
      <c r="C35" s="404"/>
      <c r="D35" s="404"/>
      <c r="E35" s="404"/>
      <c r="F35" s="40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</row>
    <row r="36" spans="1:41" ht="12.75" customHeight="1">
      <c r="A36" s="404"/>
      <c r="B36" s="404"/>
      <c r="C36" s="404"/>
      <c r="D36" s="404"/>
      <c r="E36" s="404"/>
      <c r="F36" s="404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</row>
    <row r="37" spans="1:41" ht="12.75" customHeight="1">
      <c r="A37" s="404"/>
      <c r="B37" s="404"/>
      <c r="C37" s="404"/>
      <c r="D37" s="404"/>
      <c r="E37" s="404"/>
      <c r="F37" s="404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ht="12.75" customHeight="1">
      <c r="A38" s="404"/>
      <c r="B38" s="404"/>
      <c r="C38" s="404"/>
      <c r="D38" s="404"/>
      <c r="E38" s="404"/>
      <c r="F38" s="404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</row>
    <row r="39" spans="1:41" ht="12.75" customHeight="1">
      <c r="A39" s="404"/>
      <c r="B39" s="404"/>
      <c r="C39" s="404"/>
      <c r="D39" s="404"/>
      <c r="E39" s="404"/>
      <c r="F39" s="40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 ht="12.75" customHeight="1">
      <c r="A40" s="404"/>
      <c r="B40" s="404"/>
      <c r="C40" s="404"/>
      <c r="D40" s="404"/>
      <c r="E40" s="404"/>
      <c r="F40" s="404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</row>
    <row r="41" spans="1:41" ht="12.75" customHeight="1">
      <c r="A41" s="404"/>
      <c r="B41" s="404"/>
      <c r="C41" s="404"/>
      <c r="D41" s="404"/>
      <c r="E41" s="404"/>
      <c r="F41" s="40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</row>
    <row r="42" spans="1:41" ht="12.75" customHeight="1">
      <c r="A42" s="404"/>
      <c r="B42" s="404"/>
      <c r="C42" s="404"/>
      <c r="D42" s="404"/>
      <c r="E42" s="404"/>
      <c r="F42" s="40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</row>
    <row r="43" spans="1:41" ht="12.75" customHeight="1">
      <c r="A43" s="404"/>
      <c r="B43" s="404"/>
      <c r="C43" s="404"/>
      <c r="D43" s="404"/>
      <c r="E43" s="404"/>
      <c r="F43" s="40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1" ht="12.75" customHeight="1">
      <c r="A44" s="404"/>
      <c r="B44" s="404"/>
      <c r="C44" s="404"/>
      <c r="D44" s="404"/>
      <c r="E44" s="404"/>
      <c r="F44" s="404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1" ht="12.75" customHeight="1">
      <c r="A45" s="404"/>
      <c r="B45" s="404"/>
      <c r="C45" s="404"/>
      <c r="D45" s="404"/>
      <c r="E45" s="404"/>
      <c r="F45" s="40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</row>
    <row r="46" spans="1:41" ht="12.75" customHeight="1">
      <c r="A46" s="404"/>
      <c r="B46" s="404"/>
      <c r="C46" s="404"/>
      <c r="D46" s="404"/>
      <c r="E46" s="404"/>
      <c r="F46" s="404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ht="12.75" customHeight="1">
      <c r="A47" s="404"/>
      <c r="B47" s="404"/>
      <c r="C47" s="404"/>
      <c r="D47" s="404"/>
      <c r="E47" s="404"/>
      <c r="F47" s="404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1" ht="12.75" customHeight="1">
      <c r="A48" s="404"/>
      <c r="B48" s="404"/>
      <c r="C48" s="404"/>
      <c r="D48" s="404"/>
      <c r="E48" s="404"/>
      <c r="F48" s="404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</row>
    <row r="49" spans="1:41" ht="12.75" customHeight="1">
      <c r="A49" s="404"/>
      <c r="B49" s="404"/>
      <c r="C49" s="404"/>
      <c r="D49" s="404"/>
      <c r="E49" s="404"/>
      <c r="F49" s="404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</row>
    <row r="50" spans="1:41" ht="12.75" customHeight="1">
      <c r="A50" s="404"/>
      <c r="B50" s="404"/>
      <c r="C50" s="404"/>
      <c r="D50" s="404"/>
      <c r="E50" s="404"/>
      <c r="F50" s="404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</row>
    <row r="51" spans="1:41" ht="12.75" customHeight="1">
      <c r="A51" s="404"/>
      <c r="B51" s="404"/>
      <c r="C51" s="404"/>
      <c r="D51" s="404"/>
      <c r="E51" s="404"/>
      <c r="F51" s="404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</row>
    <row r="52" spans="1:41" ht="12.75" customHeight="1">
      <c r="A52" s="404"/>
      <c r="B52" s="404"/>
      <c r="C52" s="404"/>
      <c r="D52" s="404"/>
      <c r="E52" s="404"/>
      <c r="F52" s="40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</row>
    <row r="53" spans="1:41" ht="12.75" customHeight="1">
      <c r="A53" s="404"/>
      <c r="B53" s="404"/>
      <c r="C53" s="404"/>
      <c r="D53" s="404"/>
      <c r="E53" s="404"/>
      <c r="F53" s="404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</row>
    <row r="54" spans="1:41" ht="12.75" customHeight="1">
      <c r="A54" s="404"/>
      <c r="B54" s="404"/>
      <c r="C54" s="404"/>
      <c r="D54" s="404"/>
      <c r="E54" s="404"/>
      <c r="F54" s="404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</row>
    <row r="55" spans="1:41" ht="12.75" customHeight="1">
      <c r="A55" s="404"/>
      <c r="B55" s="404"/>
      <c r="C55" s="404"/>
      <c r="D55" s="404"/>
      <c r="E55" s="404"/>
      <c r="F55" s="404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</row>
    <row r="56" spans="1:41" ht="12.75" customHeight="1">
      <c r="A56" s="404"/>
      <c r="B56" s="404"/>
      <c r="C56" s="404"/>
      <c r="D56" s="404"/>
      <c r="E56" s="404"/>
      <c r="F56" s="404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</row>
    <row r="57" spans="1:41" ht="12.75" customHeight="1">
      <c r="A57" s="404"/>
      <c r="B57" s="404"/>
      <c r="C57" s="404"/>
      <c r="D57" s="404"/>
      <c r="E57" s="404"/>
      <c r="F57" s="404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</row>
    <row r="58" spans="1:41" ht="12.75" customHeight="1">
      <c r="A58" s="404"/>
      <c r="B58" s="404"/>
      <c r="C58" s="404"/>
      <c r="D58" s="404"/>
      <c r="E58" s="404"/>
      <c r="F58" s="40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</row>
    <row r="59" spans="1:15" ht="12.75" customHeight="1">
      <c r="A59" s="404"/>
      <c r="B59" s="404"/>
      <c r="C59" s="404"/>
      <c r="D59" s="404"/>
      <c r="E59" s="404"/>
      <c r="F59" s="404"/>
      <c r="G59" s="95"/>
      <c r="H59" s="95"/>
      <c r="I59" s="95"/>
      <c r="J59" s="95"/>
      <c r="K59" s="95"/>
      <c r="L59" s="95"/>
      <c r="M59" s="95"/>
      <c r="N59" s="95"/>
      <c r="O59" s="95"/>
    </row>
    <row r="60" spans="1:48" ht="12.75" customHeight="1">
      <c r="A60" s="432"/>
      <c r="B60" s="432"/>
      <c r="C60" s="432"/>
      <c r="D60" s="432"/>
      <c r="E60" s="432"/>
      <c r="F60" s="432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S60" s="99"/>
      <c r="AT60" s="99"/>
      <c r="AU60" s="99"/>
      <c r="AV60" s="99"/>
    </row>
    <row r="61" spans="1:6" ht="12.75" customHeight="1">
      <c r="A61" s="432"/>
      <c r="B61" s="432"/>
      <c r="C61" s="432"/>
      <c r="D61" s="432"/>
      <c r="E61" s="432"/>
      <c r="F61" s="432"/>
    </row>
    <row r="62" spans="1:44" ht="12.75" customHeight="1">
      <c r="A62" s="433"/>
      <c r="B62" s="433"/>
      <c r="C62" s="433"/>
      <c r="D62" s="433"/>
      <c r="E62" s="433"/>
      <c r="F62" s="433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</row>
    <row r="63" spans="1:44" ht="12.75" customHeight="1">
      <c r="A63" s="433"/>
      <c r="B63" s="433"/>
      <c r="C63" s="433"/>
      <c r="D63" s="433"/>
      <c r="E63" s="433"/>
      <c r="F63" s="433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</row>
    <row r="64" spans="1:44" ht="12.75" customHeight="1">
      <c r="A64" s="433"/>
      <c r="B64" s="433"/>
      <c r="C64" s="433"/>
      <c r="D64" s="433"/>
      <c r="E64" s="433"/>
      <c r="F64" s="433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</row>
    <row r="65" spans="1:44" ht="12.75" customHeight="1">
      <c r="A65" s="433"/>
      <c r="B65" s="433"/>
      <c r="C65" s="433"/>
      <c r="D65" s="433"/>
      <c r="E65" s="433"/>
      <c r="F65" s="433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</row>
    <row r="66" spans="1:44" ht="12.75" customHeight="1">
      <c r="A66" s="433"/>
      <c r="B66" s="433"/>
      <c r="C66" s="433"/>
      <c r="D66" s="433"/>
      <c r="E66" s="433"/>
      <c r="F66" s="433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</row>
    <row r="67" spans="1:44" ht="12.75" customHeight="1">
      <c r="A67" s="433"/>
      <c r="B67" s="433"/>
      <c r="C67" s="433"/>
      <c r="D67" s="433"/>
      <c r="E67" s="433"/>
      <c r="F67" s="433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</row>
    <row r="68" spans="1:44" ht="12.75" customHeight="1">
      <c r="A68" s="433"/>
      <c r="B68" s="433"/>
      <c r="C68" s="433"/>
      <c r="D68" s="433"/>
      <c r="E68" s="433"/>
      <c r="F68" s="433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</row>
    <row r="69" spans="1:44" ht="12.75" customHeight="1">
      <c r="A69" s="433"/>
      <c r="B69" s="433"/>
      <c r="C69" s="433"/>
      <c r="D69" s="433"/>
      <c r="E69" s="433"/>
      <c r="F69" s="433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</row>
    <row r="70" spans="1:44" ht="12.75" customHeight="1">
      <c r="A70" s="433"/>
      <c r="B70" s="433"/>
      <c r="C70" s="433"/>
      <c r="D70" s="433"/>
      <c r="E70" s="433"/>
      <c r="F70" s="433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</row>
    <row r="71" spans="1:44" ht="12.75" customHeight="1">
      <c r="A71" s="433"/>
      <c r="B71" s="433"/>
      <c r="C71" s="433"/>
      <c r="D71" s="433"/>
      <c r="E71" s="433"/>
      <c r="F71" s="433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</row>
    <row r="72" spans="1:44" ht="12.75" customHeight="1">
      <c r="A72" s="433"/>
      <c r="B72" s="433"/>
      <c r="C72" s="433"/>
      <c r="D72" s="433"/>
      <c r="E72" s="433"/>
      <c r="F72" s="433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4" ht="12.75" customHeight="1">
      <c r="A73" s="433"/>
      <c r="B73" s="433"/>
      <c r="C73" s="433"/>
      <c r="D73" s="433"/>
      <c r="E73" s="433"/>
      <c r="F73" s="433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4" ht="12.75" customHeight="1">
      <c r="A74" s="433"/>
      <c r="B74" s="433"/>
      <c r="C74" s="433"/>
      <c r="D74" s="433"/>
      <c r="E74" s="433"/>
      <c r="F74" s="433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1:44" ht="12.75" customHeight="1">
      <c r="A75" s="433"/>
      <c r="B75" s="433"/>
      <c r="C75" s="433"/>
      <c r="D75" s="433"/>
      <c r="E75" s="433"/>
      <c r="F75" s="433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4" ht="12.75" customHeight="1">
      <c r="A76" s="433"/>
      <c r="B76" s="433"/>
      <c r="C76" s="433"/>
      <c r="D76" s="433"/>
      <c r="E76" s="433"/>
      <c r="F76" s="433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1:44" ht="12.75" customHeight="1">
      <c r="A77" s="433"/>
      <c r="B77" s="433"/>
      <c r="C77" s="433"/>
      <c r="D77" s="433"/>
      <c r="E77" s="433"/>
      <c r="F77" s="433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</row>
    <row r="78" spans="1:44" ht="12.75" customHeight="1">
      <c r="A78" s="433"/>
      <c r="B78" s="433"/>
      <c r="C78" s="433"/>
      <c r="D78" s="433"/>
      <c r="E78" s="433"/>
      <c r="F78" s="433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</row>
    <row r="79" spans="1:44" ht="12.75" customHeight="1">
      <c r="A79" s="433"/>
      <c r="B79" s="433"/>
      <c r="C79" s="433"/>
      <c r="D79" s="433"/>
      <c r="E79" s="433"/>
      <c r="F79" s="433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</row>
    <row r="80" spans="1:44" ht="12.75" customHeight="1">
      <c r="A80" s="433"/>
      <c r="B80" s="433"/>
      <c r="C80" s="433"/>
      <c r="D80" s="433"/>
      <c r="E80" s="433"/>
      <c r="F80" s="433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</row>
    <row r="81" spans="1:44" ht="12.75" customHeight="1">
      <c r="A81" s="433"/>
      <c r="B81" s="433"/>
      <c r="C81" s="433"/>
      <c r="D81" s="433"/>
      <c r="E81" s="433"/>
      <c r="F81" s="433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</row>
    <row r="82" spans="1:44" ht="12.75" customHeight="1">
      <c r="A82" s="433"/>
      <c r="B82" s="433"/>
      <c r="C82" s="433"/>
      <c r="D82" s="433"/>
      <c r="E82" s="433"/>
      <c r="F82" s="433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</row>
    <row r="83" spans="1:44" ht="12.75" customHeight="1">
      <c r="A83" s="433"/>
      <c r="B83" s="433"/>
      <c r="C83" s="433"/>
      <c r="D83" s="433"/>
      <c r="E83" s="433"/>
      <c r="F83" s="433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</row>
    <row r="84" spans="1:44" ht="12.75" customHeight="1">
      <c r="A84" s="433"/>
      <c r="B84" s="433"/>
      <c r="C84" s="433"/>
      <c r="D84" s="433"/>
      <c r="E84" s="433"/>
      <c r="F84" s="433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44" ht="12.75" customHeight="1">
      <c r="A85" s="433"/>
      <c r="B85" s="433"/>
      <c r="C85" s="433"/>
      <c r="D85" s="433"/>
      <c r="E85" s="433"/>
      <c r="F85" s="433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</row>
    <row r="86" spans="1:44" ht="12.75" customHeight="1">
      <c r="A86" s="433"/>
      <c r="B86" s="433"/>
      <c r="C86" s="433"/>
      <c r="D86" s="433"/>
      <c r="E86" s="433"/>
      <c r="F86" s="433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</row>
    <row r="87" spans="1:44" ht="12.75" customHeight="1">
      <c r="A87" s="433"/>
      <c r="B87" s="433"/>
      <c r="C87" s="433"/>
      <c r="D87" s="433"/>
      <c r="E87" s="433"/>
      <c r="F87" s="433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</row>
    <row r="88" spans="1:44" ht="12.75" customHeight="1">
      <c r="A88" s="433"/>
      <c r="B88" s="433"/>
      <c r="C88" s="433"/>
      <c r="D88" s="433"/>
      <c r="E88" s="433"/>
      <c r="F88" s="433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</row>
    <row r="89" spans="1:44" ht="12.75" customHeight="1">
      <c r="A89" s="433"/>
      <c r="B89" s="433"/>
      <c r="C89" s="433"/>
      <c r="D89" s="433"/>
      <c r="E89" s="433"/>
      <c r="F89" s="433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</row>
    <row r="90" spans="1:44" ht="12.75" customHeight="1">
      <c r="A90" s="433"/>
      <c r="B90" s="433"/>
      <c r="C90" s="433"/>
      <c r="D90" s="433"/>
      <c r="E90" s="433"/>
      <c r="F90" s="433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</row>
    <row r="91" spans="1:44" ht="12.75" customHeight="1">
      <c r="A91" s="433"/>
      <c r="B91" s="433"/>
      <c r="C91" s="433"/>
      <c r="D91" s="433"/>
      <c r="E91" s="433"/>
      <c r="F91" s="433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1:44" ht="12.75" customHeight="1">
      <c r="A92" s="433"/>
      <c r="B92" s="433"/>
      <c r="C92" s="433"/>
      <c r="D92" s="433"/>
      <c r="E92" s="433"/>
      <c r="F92" s="433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4" ht="12.75" customHeight="1">
      <c r="A93" s="433"/>
      <c r="B93" s="433"/>
      <c r="C93" s="433"/>
      <c r="D93" s="433"/>
      <c r="E93" s="433"/>
      <c r="F93" s="433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</row>
    <row r="94" spans="1:44" ht="12.75" customHeight="1">
      <c r="A94" s="433"/>
      <c r="B94" s="433"/>
      <c r="C94" s="433"/>
      <c r="D94" s="433"/>
      <c r="E94" s="433"/>
      <c r="F94" s="433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1:44" ht="12.75" customHeight="1">
      <c r="A95" s="433"/>
      <c r="B95" s="433"/>
      <c r="C95" s="433"/>
      <c r="D95" s="433"/>
      <c r="E95" s="433"/>
      <c r="F95" s="433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ht="12.75" customHeight="1">
      <c r="A96" s="433"/>
      <c r="B96" s="433"/>
      <c r="C96" s="433"/>
      <c r="D96" s="433"/>
      <c r="E96" s="433"/>
      <c r="F96" s="433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ht="12.75" customHeight="1">
      <c r="A97" s="433"/>
      <c r="B97" s="433"/>
      <c r="C97" s="433"/>
      <c r="D97" s="433"/>
      <c r="E97" s="433"/>
      <c r="F97" s="433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ht="12.75" customHeight="1">
      <c r="A98" s="433"/>
      <c r="B98" s="433"/>
      <c r="C98" s="433"/>
      <c r="D98" s="433"/>
      <c r="E98" s="433"/>
      <c r="F98" s="433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</row>
    <row r="99" spans="1:44" ht="12.75" customHeight="1">
      <c r="A99" s="433"/>
      <c r="B99" s="433"/>
      <c r="C99" s="433"/>
      <c r="D99" s="433"/>
      <c r="E99" s="433"/>
      <c r="F99" s="433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</row>
    <row r="100" spans="1:44" ht="12.75" customHeight="1">
      <c r="A100" s="433"/>
      <c r="B100" s="433"/>
      <c r="C100" s="433"/>
      <c r="D100" s="433"/>
      <c r="E100" s="433"/>
      <c r="F100" s="433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</row>
    <row r="101" spans="1:44" ht="12.75" customHeight="1">
      <c r="A101" s="433"/>
      <c r="B101" s="433"/>
      <c r="C101" s="433"/>
      <c r="D101" s="433"/>
      <c r="E101" s="433"/>
      <c r="F101" s="433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</row>
    <row r="102" spans="1:44" ht="12.75" customHeight="1">
      <c r="A102" s="433"/>
      <c r="B102" s="433"/>
      <c r="C102" s="433"/>
      <c r="D102" s="433"/>
      <c r="E102" s="433"/>
      <c r="F102" s="433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</row>
    <row r="103" spans="1:44" ht="12.75" customHeight="1">
      <c r="A103" s="433"/>
      <c r="B103" s="433"/>
      <c r="C103" s="433"/>
      <c r="D103" s="433"/>
      <c r="E103" s="433"/>
      <c r="F103" s="433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</row>
    <row r="104" spans="1:44" ht="12.75" customHeight="1">
      <c r="A104" s="433"/>
      <c r="B104" s="433"/>
      <c r="C104" s="433"/>
      <c r="D104" s="433"/>
      <c r="E104" s="433"/>
      <c r="F104" s="433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ht="12.75" customHeight="1">
      <c r="A105" s="433"/>
      <c r="B105" s="433"/>
      <c r="C105" s="433"/>
      <c r="D105" s="433"/>
      <c r="E105" s="433"/>
      <c r="F105" s="433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ht="12.75" customHeight="1">
      <c r="A106" s="433"/>
      <c r="B106" s="433"/>
      <c r="C106" s="433"/>
      <c r="D106" s="433"/>
      <c r="E106" s="433"/>
      <c r="F106" s="433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  <row r="107" spans="1:44" ht="12.75" customHeight="1">
      <c r="A107" s="433"/>
      <c r="B107" s="433"/>
      <c r="C107" s="433"/>
      <c r="D107" s="433"/>
      <c r="E107" s="433"/>
      <c r="F107" s="43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</row>
    <row r="108" spans="1:44" ht="12.75" customHeight="1">
      <c r="A108" s="433"/>
      <c r="B108" s="433"/>
      <c r="C108" s="433"/>
      <c r="D108" s="433"/>
      <c r="E108" s="433"/>
      <c r="F108" s="433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</row>
    <row r="109" spans="1:44" ht="12.75" customHeight="1">
      <c r="A109" s="433"/>
      <c r="B109" s="433"/>
      <c r="C109" s="433"/>
      <c r="D109" s="433"/>
      <c r="E109" s="433"/>
      <c r="F109" s="433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</row>
    <row r="110" spans="1:44" ht="12.75" customHeight="1">
      <c r="A110" s="433"/>
      <c r="B110" s="433"/>
      <c r="C110" s="433"/>
      <c r="D110" s="433"/>
      <c r="E110" s="433"/>
      <c r="F110" s="433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</row>
    <row r="111" spans="1:44" ht="12.75" customHeight="1">
      <c r="A111" s="433"/>
      <c r="B111" s="433"/>
      <c r="C111" s="433"/>
      <c r="D111" s="433"/>
      <c r="E111" s="433"/>
      <c r="F111" s="433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</row>
    <row r="112" spans="1:44" ht="12.75" customHeight="1">
      <c r="A112" s="433"/>
      <c r="B112" s="433"/>
      <c r="C112" s="433"/>
      <c r="D112" s="433"/>
      <c r="E112" s="433"/>
      <c r="F112" s="433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</row>
    <row r="113" spans="1:44" ht="12.75" customHeight="1">
      <c r="A113" s="433"/>
      <c r="B113" s="433"/>
      <c r="C113" s="433"/>
      <c r="D113" s="433"/>
      <c r="E113" s="433"/>
      <c r="F113" s="433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</row>
    <row r="114" spans="1:44" ht="12.75" customHeight="1">
      <c r="A114" s="433"/>
      <c r="B114" s="433"/>
      <c r="C114" s="433"/>
      <c r="D114" s="433"/>
      <c r="E114" s="433"/>
      <c r="F114" s="433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</row>
    <row r="115" spans="1:44" ht="12.75" customHeight="1">
      <c r="A115" s="433"/>
      <c r="B115" s="433"/>
      <c r="C115" s="433"/>
      <c r="D115" s="433"/>
      <c r="E115" s="433"/>
      <c r="F115" s="433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</row>
    <row r="116" spans="1:44" ht="12.75" customHeight="1">
      <c r="A116" s="433"/>
      <c r="B116" s="433"/>
      <c r="C116" s="433"/>
      <c r="D116" s="433"/>
      <c r="E116" s="433"/>
      <c r="F116" s="433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</row>
    <row r="117" spans="1:44" ht="12.75" customHeight="1">
      <c r="A117" s="433"/>
      <c r="B117" s="433"/>
      <c r="C117" s="433"/>
      <c r="D117" s="433"/>
      <c r="E117" s="433"/>
      <c r="F117" s="433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</row>
    <row r="118" spans="1:44" ht="12.75" customHeight="1">
      <c r="A118" s="433"/>
      <c r="B118" s="433"/>
      <c r="C118" s="433"/>
      <c r="D118" s="433"/>
      <c r="E118" s="433"/>
      <c r="F118" s="433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</row>
    <row r="119" spans="1:44" ht="12.75" customHeight="1">
      <c r="A119" s="433"/>
      <c r="B119" s="433"/>
      <c r="C119" s="433"/>
      <c r="D119" s="433"/>
      <c r="E119" s="433"/>
      <c r="F119" s="433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</row>
    <row r="120" spans="1:44" ht="12.75" customHeight="1">
      <c r="A120" s="433"/>
      <c r="B120" s="433"/>
      <c r="C120" s="433"/>
      <c r="D120" s="433"/>
      <c r="E120" s="433"/>
      <c r="F120" s="433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</row>
    <row r="121" spans="1:44" ht="12.75" customHeight="1">
      <c r="A121" s="433"/>
      <c r="B121" s="433"/>
      <c r="C121" s="433"/>
      <c r="D121" s="433"/>
      <c r="E121" s="433"/>
      <c r="F121" s="433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</row>
    <row r="122" spans="1:44" ht="12.75" customHeight="1">
      <c r="A122" s="433"/>
      <c r="B122" s="433"/>
      <c r="C122" s="433"/>
      <c r="D122" s="433"/>
      <c r="E122" s="433"/>
      <c r="F122" s="433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</row>
    <row r="123" spans="1:44" ht="12.75" customHeight="1">
      <c r="A123" s="433"/>
      <c r="B123" s="433"/>
      <c r="C123" s="433"/>
      <c r="D123" s="433"/>
      <c r="E123" s="433"/>
      <c r="F123" s="433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</row>
    <row r="124" spans="1:44" ht="12.75" customHeight="1">
      <c r="A124" s="433"/>
      <c r="B124" s="433"/>
      <c r="C124" s="433"/>
      <c r="D124" s="433"/>
      <c r="E124" s="433"/>
      <c r="F124" s="433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P124" s="100"/>
      <c r="AQ124" s="100"/>
      <c r="AR124" s="100"/>
    </row>
    <row r="125" spans="1:44" ht="12.75" customHeight="1">
      <c r="A125" s="433"/>
      <c r="B125" s="433"/>
      <c r="C125" s="433"/>
      <c r="D125" s="433"/>
      <c r="E125" s="433"/>
      <c r="F125" s="433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</row>
    <row r="126" spans="1:44" ht="12.75" customHeight="1">
      <c r="A126" s="433"/>
      <c r="B126" s="433"/>
      <c r="C126" s="433"/>
      <c r="D126" s="433"/>
      <c r="E126" s="433"/>
      <c r="F126" s="433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</row>
    <row r="127" spans="1:44" ht="12.75" customHeight="1">
      <c r="A127" s="433"/>
      <c r="B127" s="433"/>
      <c r="C127" s="433"/>
      <c r="D127" s="433"/>
      <c r="E127" s="433"/>
      <c r="F127" s="433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</row>
    <row r="128" spans="1:44" ht="12.75" customHeight="1">
      <c r="A128" s="433"/>
      <c r="B128" s="433"/>
      <c r="C128" s="433"/>
      <c r="D128" s="433"/>
      <c r="E128" s="433"/>
      <c r="F128" s="433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</row>
    <row r="129" spans="1:44" ht="12.75" customHeight="1">
      <c r="A129" s="433"/>
      <c r="B129" s="433"/>
      <c r="C129" s="433"/>
      <c r="D129" s="433"/>
      <c r="E129" s="433"/>
      <c r="F129" s="433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</row>
    <row r="130" spans="1:44" ht="12.75" customHeight="1">
      <c r="A130" s="433"/>
      <c r="B130" s="433"/>
      <c r="C130" s="433"/>
      <c r="D130" s="433"/>
      <c r="E130" s="433"/>
      <c r="F130" s="433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</row>
    <row r="131" spans="1:44" ht="12.75" customHeight="1">
      <c r="A131" s="433"/>
      <c r="B131" s="433"/>
      <c r="C131" s="433"/>
      <c r="D131" s="433"/>
      <c r="E131" s="433"/>
      <c r="F131" s="433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</row>
    <row r="132" spans="1:44" ht="12.75" customHeight="1">
      <c r="A132" s="433"/>
      <c r="B132" s="433"/>
      <c r="C132" s="433"/>
      <c r="D132" s="433"/>
      <c r="E132" s="433"/>
      <c r="F132" s="433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</row>
    <row r="133" spans="1:44" ht="12.75" customHeight="1">
      <c r="A133" s="433"/>
      <c r="B133" s="433"/>
      <c r="C133" s="433"/>
      <c r="D133" s="433"/>
      <c r="E133" s="433"/>
      <c r="F133" s="433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</row>
    <row r="134" spans="1:44" ht="12.75" customHeight="1">
      <c r="A134" s="433"/>
      <c r="B134" s="433"/>
      <c r="C134" s="433"/>
      <c r="D134" s="433"/>
      <c r="E134" s="433"/>
      <c r="F134" s="433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</row>
    <row r="135" spans="1:44" ht="12.75" customHeight="1">
      <c r="A135" s="433"/>
      <c r="B135" s="433"/>
      <c r="C135" s="433"/>
      <c r="D135" s="433"/>
      <c r="E135" s="433"/>
      <c r="F135" s="433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</row>
    <row r="136" spans="1:44" ht="12.75" customHeight="1">
      <c r="A136" s="433"/>
      <c r="B136" s="433"/>
      <c r="C136" s="433"/>
      <c r="D136" s="433"/>
      <c r="E136" s="433"/>
      <c r="F136" s="433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</row>
    <row r="137" spans="1:44" ht="12.75" customHeight="1">
      <c r="A137" s="433"/>
      <c r="B137" s="433"/>
      <c r="C137" s="433"/>
      <c r="D137" s="433"/>
      <c r="E137" s="433"/>
      <c r="F137" s="433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</row>
    <row r="138" spans="1:44" ht="12.75" customHeight="1">
      <c r="A138" s="433"/>
      <c r="B138" s="433"/>
      <c r="C138" s="433"/>
      <c r="D138" s="433"/>
      <c r="E138" s="433"/>
      <c r="F138" s="433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</row>
    <row r="139" spans="1:44" ht="12.75" customHeight="1">
      <c r="A139" s="433"/>
      <c r="B139" s="433"/>
      <c r="C139" s="433"/>
      <c r="D139" s="433"/>
      <c r="E139" s="433"/>
      <c r="F139" s="433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</row>
    <row r="140" spans="1:44" ht="12.75" customHeight="1">
      <c r="A140" s="433"/>
      <c r="B140" s="433"/>
      <c r="C140" s="433"/>
      <c r="D140" s="433"/>
      <c r="E140" s="433"/>
      <c r="F140" s="433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</row>
    <row r="141" spans="1:44" ht="12.75" customHeight="1">
      <c r="A141" s="433"/>
      <c r="B141" s="433"/>
      <c r="C141" s="433"/>
      <c r="D141" s="433"/>
      <c r="E141" s="433"/>
      <c r="F141" s="433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</row>
    <row r="142" spans="1:44" ht="12.75" customHeight="1">
      <c r="A142" s="433"/>
      <c r="B142" s="433"/>
      <c r="C142" s="433"/>
      <c r="D142" s="433"/>
      <c r="E142" s="433"/>
      <c r="F142" s="433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</row>
    <row r="143" spans="1:44" ht="12.75" customHeight="1">
      <c r="A143" s="433"/>
      <c r="B143" s="433"/>
      <c r="C143" s="433"/>
      <c r="D143" s="433"/>
      <c r="E143" s="433"/>
      <c r="F143" s="433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</row>
    <row r="144" spans="1:44" ht="12.75" customHeight="1">
      <c r="A144" s="433"/>
      <c r="B144" s="433"/>
      <c r="C144" s="433"/>
      <c r="D144" s="433"/>
      <c r="E144" s="433"/>
      <c r="F144" s="433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</row>
    <row r="145" spans="1:44" ht="12.75" customHeight="1">
      <c r="A145" s="433"/>
      <c r="B145" s="433"/>
      <c r="C145" s="433"/>
      <c r="D145" s="433"/>
      <c r="E145" s="433"/>
      <c r="F145" s="433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</row>
    <row r="146" spans="1:44" ht="12.75" customHeight="1">
      <c r="A146" s="433"/>
      <c r="B146" s="433"/>
      <c r="C146" s="433"/>
      <c r="D146" s="433"/>
      <c r="E146" s="433"/>
      <c r="F146" s="433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</row>
    <row r="147" spans="1:6" ht="12.75" customHeight="1">
      <c r="A147" s="432"/>
      <c r="B147" s="432"/>
      <c r="C147" s="432"/>
      <c r="D147" s="432"/>
      <c r="E147" s="432"/>
      <c r="F147" s="432"/>
    </row>
    <row r="148" spans="1:6" ht="12.75" customHeight="1">
      <c r="A148" s="432"/>
      <c r="B148" s="432"/>
      <c r="C148" s="432"/>
      <c r="D148" s="432"/>
      <c r="E148" s="432"/>
      <c r="F148" s="432"/>
    </row>
    <row r="149" spans="1:6" ht="12.75" customHeight="1">
      <c r="A149" s="432"/>
      <c r="B149" s="432"/>
      <c r="C149" s="432"/>
      <c r="D149" s="432"/>
      <c r="E149" s="432"/>
      <c r="F149" s="432"/>
    </row>
    <row r="150" spans="1:6" ht="12.75" customHeight="1">
      <c r="A150" s="432"/>
      <c r="B150" s="432"/>
      <c r="C150" s="432"/>
      <c r="D150" s="432"/>
      <c r="E150" s="432"/>
      <c r="F150" s="432"/>
    </row>
    <row r="151" spans="1:6" ht="12.75" customHeight="1">
      <c r="A151" s="432"/>
      <c r="B151" s="432"/>
      <c r="C151" s="432"/>
      <c r="D151" s="432"/>
      <c r="E151" s="432"/>
      <c r="F151" s="432"/>
    </row>
    <row r="152" spans="1:6" ht="12.75" customHeight="1">
      <c r="A152" s="432"/>
      <c r="B152" s="432"/>
      <c r="C152" s="432"/>
      <c r="D152" s="432"/>
      <c r="E152" s="432"/>
      <c r="F152" s="432"/>
    </row>
    <row r="153" spans="1:6" ht="12.75" customHeight="1">
      <c r="A153" s="432"/>
      <c r="B153" s="432"/>
      <c r="C153" s="432"/>
      <c r="D153" s="432"/>
      <c r="E153" s="432"/>
      <c r="F153" s="432"/>
    </row>
    <row r="154" spans="1:6" ht="12.75" customHeight="1">
      <c r="A154" s="432"/>
      <c r="B154" s="432"/>
      <c r="C154" s="432"/>
      <c r="D154" s="432"/>
      <c r="E154" s="432"/>
      <c r="F154" s="432"/>
    </row>
    <row r="155" spans="1:6" ht="12.75" customHeight="1">
      <c r="A155" s="432"/>
      <c r="B155" s="432"/>
      <c r="C155" s="432"/>
      <c r="D155" s="432"/>
      <c r="E155" s="432"/>
      <c r="F155" s="432"/>
    </row>
    <row r="156" spans="1:6" ht="12.75" customHeight="1">
      <c r="A156" s="432"/>
      <c r="B156" s="432"/>
      <c r="C156" s="432"/>
      <c r="D156" s="432"/>
      <c r="E156" s="432"/>
      <c r="F156" s="432"/>
    </row>
    <row r="157" spans="1:6" ht="12.75" customHeight="1">
      <c r="A157" s="432"/>
      <c r="B157" s="432"/>
      <c r="C157" s="432"/>
      <c r="D157" s="432"/>
      <c r="E157" s="432"/>
      <c r="F157" s="432"/>
    </row>
    <row r="158" spans="1:6" ht="12.75" customHeight="1">
      <c r="A158" s="432"/>
      <c r="B158" s="432"/>
      <c r="C158" s="432"/>
      <c r="D158" s="432"/>
      <c r="E158" s="432"/>
      <c r="F158" s="432"/>
    </row>
    <row r="159" spans="1:6" ht="12.75" customHeight="1">
      <c r="A159" s="432"/>
      <c r="B159" s="432"/>
      <c r="C159" s="432"/>
      <c r="D159" s="432"/>
      <c r="E159" s="432"/>
      <c r="F159" s="432"/>
    </row>
    <row r="160" spans="1:6" ht="12.75" customHeight="1">
      <c r="A160" s="432"/>
      <c r="B160" s="432"/>
      <c r="C160" s="432"/>
      <c r="D160" s="432"/>
      <c r="E160" s="432"/>
      <c r="F160" s="432"/>
    </row>
    <row r="161" spans="1:6" ht="12.75" customHeight="1">
      <c r="A161" s="432"/>
      <c r="B161" s="432"/>
      <c r="C161" s="432"/>
      <c r="D161" s="432"/>
      <c r="E161" s="432"/>
      <c r="F161" s="432"/>
    </row>
    <row r="162" spans="1:6" ht="12.75" customHeight="1">
      <c r="A162" s="432"/>
      <c r="B162" s="432"/>
      <c r="C162" s="432"/>
      <c r="D162" s="432"/>
      <c r="E162" s="432"/>
      <c r="F162" s="432"/>
    </row>
    <row r="163" spans="1:6" ht="12.75" customHeight="1">
      <c r="A163" s="432"/>
      <c r="B163" s="432"/>
      <c r="C163" s="432"/>
      <c r="D163" s="432"/>
      <c r="E163" s="432"/>
      <c r="F163" s="432"/>
    </row>
    <row r="164" spans="1:6" ht="12.75" customHeight="1">
      <c r="A164" s="432"/>
      <c r="B164" s="432"/>
      <c r="C164" s="432"/>
      <c r="D164" s="432"/>
      <c r="E164" s="432"/>
      <c r="F164" s="432"/>
    </row>
    <row r="165" spans="1:6" ht="12.75" customHeight="1">
      <c r="A165" s="432"/>
      <c r="B165" s="432"/>
      <c r="C165" s="432"/>
      <c r="D165" s="432"/>
      <c r="E165" s="432"/>
      <c r="F165" s="432"/>
    </row>
    <row r="166" spans="1:6" ht="12.75" customHeight="1">
      <c r="A166" s="432"/>
      <c r="B166" s="432"/>
      <c r="C166" s="432"/>
      <c r="D166" s="432"/>
      <c r="E166" s="432"/>
      <c r="F166" s="432"/>
    </row>
    <row r="167" spans="1:6" ht="12.75" customHeight="1">
      <c r="A167" s="432"/>
      <c r="B167" s="432"/>
      <c r="C167" s="432"/>
      <c r="D167" s="432"/>
      <c r="E167" s="432"/>
      <c r="F167" s="432"/>
    </row>
    <row r="168" spans="1:6" ht="12.75" customHeight="1">
      <c r="A168" s="432"/>
      <c r="B168" s="432"/>
      <c r="C168" s="432"/>
      <c r="D168" s="432"/>
      <c r="E168" s="432"/>
      <c r="F168" s="432"/>
    </row>
    <row r="169" spans="1:6" ht="12.75" customHeight="1">
      <c r="A169" s="432"/>
      <c r="B169" s="432"/>
      <c r="C169" s="432"/>
      <c r="D169" s="432"/>
      <c r="E169" s="432"/>
      <c r="F169" s="432"/>
    </row>
    <row r="170" spans="1:6" ht="12.75" customHeight="1">
      <c r="A170" s="432"/>
      <c r="B170" s="432"/>
      <c r="C170" s="432"/>
      <c r="D170" s="432"/>
      <c r="E170" s="432"/>
      <c r="F170" s="432"/>
    </row>
    <row r="171" spans="1:6" ht="12.75" customHeight="1">
      <c r="A171" s="432"/>
      <c r="B171" s="432"/>
      <c r="C171" s="432"/>
      <c r="D171" s="432"/>
      <c r="E171" s="432"/>
      <c r="F171" s="432"/>
    </row>
    <row r="172" spans="1:6" ht="12.75" customHeight="1">
      <c r="A172" s="432"/>
      <c r="B172" s="432"/>
      <c r="C172" s="432"/>
      <c r="D172" s="432"/>
      <c r="E172" s="432"/>
      <c r="F172" s="432"/>
    </row>
    <row r="173" spans="1:6" ht="12.75" customHeight="1">
      <c r="A173" s="432"/>
      <c r="B173" s="432"/>
      <c r="C173" s="432"/>
      <c r="D173" s="432"/>
      <c r="E173" s="432"/>
      <c r="F173" s="432"/>
    </row>
    <row r="174" spans="1:6" ht="12.75" customHeight="1">
      <c r="A174" s="432"/>
      <c r="B174" s="432"/>
      <c r="C174" s="432"/>
      <c r="D174" s="432"/>
      <c r="E174" s="432"/>
      <c r="F174" s="432"/>
    </row>
    <row r="175" spans="1:6" ht="12.75" customHeight="1">
      <c r="A175" s="432"/>
      <c r="B175" s="432"/>
      <c r="C175" s="432"/>
      <c r="D175" s="432"/>
      <c r="E175" s="432"/>
      <c r="F175" s="432"/>
    </row>
    <row r="176" spans="1:6" ht="12.75" customHeight="1">
      <c r="A176" s="432"/>
      <c r="B176" s="432"/>
      <c r="C176" s="432"/>
      <c r="D176" s="432"/>
      <c r="E176" s="432"/>
      <c r="F176" s="432"/>
    </row>
    <row r="177" spans="1:6" ht="12.75" customHeight="1">
      <c r="A177" s="432"/>
      <c r="B177" s="432"/>
      <c r="C177" s="432"/>
      <c r="D177" s="432"/>
      <c r="E177" s="432"/>
      <c r="F177" s="432"/>
    </row>
    <row r="178" spans="1:6" ht="12.75" customHeight="1">
      <c r="A178" s="432"/>
      <c r="B178" s="432"/>
      <c r="C178" s="432"/>
      <c r="D178" s="432"/>
      <c r="E178" s="432"/>
      <c r="F178" s="432"/>
    </row>
    <row r="179" spans="1:6" ht="12.75" customHeight="1">
      <c r="A179" s="432"/>
      <c r="B179" s="432"/>
      <c r="C179" s="432"/>
      <c r="D179" s="432"/>
      <c r="E179" s="432"/>
      <c r="F179" s="432"/>
    </row>
    <row r="180" spans="1:6" ht="12.75" customHeight="1">
      <c r="A180" s="432"/>
      <c r="B180" s="432"/>
      <c r="C180" s="432"/>
      <c r="D180" s="432"/>
      <c r="E180" s="432"/>
      <c r="F180" s="432"/>
    </row>
    <row r="181" spans="1:6" ht="12.75" customHeight="1">
      <c r="A181" s="432"/>
      <c r="B181" s="432"/>
      <c r="C181" s="432"/>
      <c r="D181" s="432"/>
      <c r="E181" s="432"/>
      <c r="F181" s="432"/>
    </row>
    <row r="182" spans="1:6" ht="12.75" customHeight="1">
      <c r="A182" s="432"/>
      <c r="B182" s="432"/>
      <c r="C182" s="432"/>
      <c r="D182" s="432"/>
      <c r="E182" s="432"/>
      <c r="F182" s="432"/>
    </row>
    <row r="183" spans="1:6" ht="12.75" customHeight="1">
      <c r="A183" s="432"/>
      <c r="B183" s="432"/>
      <c r="C183" s="432"/>
      <c r="D183" s="432"/>
      <c r="E183" s="432"/>
      <c r="F183" s="432"/>
    </row>
    <row r="184" spans="1:6" ht="12.75" customHeight="1">
      <c r="A184" s="432"/>
      <c r="B184" s="432"/>
      <c r="C184" s="432"/>
      <c r="D184" s="432"/>
      <c r="E184" s="432"/>
      <c r="F184" s="432"/>
    </row>
    <row r="185" spans="1:6" ht="12.75" customHeight="1">
      <c r="A185" s="432"/>
      <c r="B185" s="432"/>
      <c r="C185" s="432"/>
      <c r="D185" s="432"/>
      <c r="E185" s="432"/>
      <c r="F185" s="432"/>
    </row>
    <row r="186" spans="1:6" ht="12.75" customHeight="1">
      <c r="A186" s="432"/>
      <c r="B186" s="432"/>
      <c r="C186" s="432"/>
      <c r="D186" s="432"/>
      <c r="E186" s="432"/>
      <c r="F186" s="432"/>
    </row>
    <row r="187" spans="1:6" ht="12.75" customHeight="1">
      <c r="A187" s="432"/>
      <c r="B187" s="432"/>
      <c r="C187" s="432"/>
      <c r="D187" s="432"/>
      <c r="E187" s="432"/>
      <c r="F187" s="432"/>
    </row>
    <row r="188" spans="1:6" ht="12.75" customHeight="1">
      <c r="A188" s="432"/>
      <c r="B188" s="432"/>
      <c r="C188" s="432"/>
      <c r="D188" s="432"/>
      <c r="E188" s="432"/>
      <c r="F188" s="432"/>
    </row>
    <row r="189" spans="1:6" ht="12.75" customHeight="1">
      <c r="A189" s="432"/>
      <c r="B189" s="432"/>
      <c r="C189" s="432"/>
      <c r="D189" s="432"/>
      <c r="E189" s="432"/>
      <c r="F189" s="432"/>
    </row>
    <row r="190" spans="1:6" ht="12.75" customHeight="1">
      <c r="A190" s="432"/>
      <c r="B190" s="432"/>
      <c r="C190" s="432"/>
      <c r="D190" s="432"/>
      <c r="E190" s="432"/>
      <c r="F190" s="432"/>
    </row>
    <row r="191" spans="1:6" ht="12.75" customHeight="1">
      <c r="A191" s="432"/>
      <c r="B191" s="432"/>
      <c r="C191" s="432"/>
      <c r="D191" s="432"/>
      <c r="E191" s="432"/>
      <c r="F191" s="432"/>
    </row>
    <row r="192" spans="1:6" ht="12.75" customHeight="1">
      <c r="A192" s="432"/>
      <c r="B192" s="432"/>
      <c r="C192" s="432"/>
      <c r="D192" s="432"/>
      <c r="E192" s="432"/>
      <c r="F192" s="432"/>
    </row>
    <row r="193" spans="1:6" ht="12.75" customHeight="1">
      <c r="A193" s="432"/>
      <c r="B193" s="432"/>
      <c r="C193" s="432"/>
      <c r="D193" s="432"/>
      <c r="E193" s="432"/>
      <c r="F193" s="432"/>
    </row>
    <row r="194" spans="1:6" ht="12.75" customHeight="1">
      <c r="A194" s="432"/>
      <c r="B194" s="432"/>
      <c r="C194" s="432"/>
      <c r="D194" s="432"/>
      <c r="E194" s="432"/>
      <c r="F194" s="432"/>
    </row>
    <row r="195" spans="1:6" ht="12.75" customHeight="1">
      <c r="A195" s="432"/>
      <c r="B195" s="432"/>
      <c r="C195" s="432"/>
      <c r="D195" s="432"/>
      <c r="E195" s="432"/>
      <c r="F195" s="432"/>
    </row>
    <row r="196" spans="1:6" ht="12.75" customHeight="1">
      <c r="A196" s="432"/>
      <c r="B196" s="432"/>
      <c r="C196" s="432"/>
      <c r="D196" s="432"/>
      <c r="E196" s="432"/>
      <c r="F196" s="432"/>
    </row>
    <row r="197" spans="1:6" ht="12.75" customHeight="1">
      <c r="A197" s="432"/>
      <c r="B197" s="432"/>
      <c r="C197" s="432"/>
      <c r="D197" s="432"/>
      <c r="E197" s="432"/>
      <c r="F197" s="432"/>
    </row>
    <row r="198" spans="1:6" ht="12.75" customHeight="1">
      <c r="A198" s="432"/>
      <c r="B198" s="432"/>
      <c r="C198" s="432"/>
      <c r="D198" s="432"/>
      <c r="E198" s="432"/>
      <c r="F198" s="432"/>
    </row>
    <row r="199" spans="1:6" ht="12.75" customHeight="1">
      <c r="A199" s="432"/>
      <c r="B199" s="432"/>
      <c r="C199" s="432"/>
      <c r="D199" s="432"/>
      <c r="E199" s="432"/>
      <c r="F199" s="432"/>
    </row>
    <row r="200" spans="1:6" ht="12.75" customHeight="1">
      <c r="A200" s="432"/>
      <c r="B200" s="432"/>
      <c r="C200" s="432"/>
      <c r="D200" s="432"/>
      <c r="E200" s="432"/>
      <c r="F200" s="432"/>
    </row>
    <row r="201" spans="1:6" ht="12.75" customHeight="1">
      <c r="A201" s="432"/>
      <c r="B201" s="432"/>
      <c r="C201" s="432"/>
      <c r="D201" s="432"/>
      <c r="E201" s="432"/>
      <c r="F201" s="432"/>
    </row>
    <row r="202" spans="1:6" ht="12.75" customHeight="1">
      <c r="A202" s="432"/>
      <c r="B202" s="432"/>
      <c r="C202" s="432"/>
      <c r="D202" s="432"/>
      <c r="E202" s="432"/>
      <c r="F202" s="432"/>
    </row>
    <row r="203" spans="1:6" ht="12.75" customHeight="1">
      <c r="A203" s="432"/>
      <c r="B203" s="432"/>
      <c r="C203" s="432"/>
      <c r="D203" s="432"/>
      <c r="E203" s="432"/>
      <c r="F203" s="432"/>
    </row>
    <row r="204" spans="1:6" ht="12.75" customHeight="1">
      <c r="A204" s="432"/>
      <c r="B204" s="432"/>
      <c r="C204" s="432"/>
      <c r="D204" s="432"/>
      <c r="E204" s="432"/>
      <c r="F204" s="432"/>
    </row>
    <row r="205" spans="1:6" ht="12.75" customHeight="1">
      <c r="A205" s="432"/>
      <c r="B205" s="432"/>
      <c r="C205" s="432"/>
      <c r="D205" s="432"/>
      <c r="E205" s="432"/>
      <c r="F205" s="432"/>
    </row>
    <row r="206" spans="1:6" ht="12.75" customHeight="1">
      <c r="A206" s="432"/>
      <c r="B206" s="432"/>
      <c r="C206" s="432"/>
      <c r="D206" s="432"/>
      <c r="E206" s="432"/>
      <c r="F206" s="432"/>
    </row>
    <row r="207" spans="1:6" ht="12.75" customHeight="1">
      <c r="A207" s="432"/>
      <c r="B207" s="432"/>
      <c r="C207" s="432"/>
      <c r="D207" s="432"/>
      <c r="E207" s="432"/>
      <c r="F207" s="432"/>
    </row>
    <row r="208" spans="1:6" ht="12.75" customHeight="1">
      <c r="A208" s="432"/>
      <c r="B208" s="432"/>
      <c r="C208" s="432"/>
      <c r="D208" s="432"/>
      <c r="E208" s="432"/>
      <c r="F208" s="432"/>
    </row>
    <row r="209" spans="1:6" ht="12.75" customHeight="1">
      <c r="A209" s="432"/>
      <c r="B209" s="432"/>
      <c r="C209" s="432"/>
      <c r="D209" s="432"/>
      <c r="E209" s="432"/>
      <c r="F209" s="432"/>
    </row>
    <row r="210" spans="1:6" ht="12.75" customHeight="1">
      <c r="A210" s="432"/>
      <c r="B210" s="432"/>
      <c r="C210" s="432"/>
      <c r="D210" s="432"/>
      <c r="E210" s="432"/>
      <c r="F210" s="432"/>
    </row>
    <row r="211" spans="1:6" ht="12.75" customHeight="1">
      <c r="A211" s="432"/>
      <c r="B211" s="432"/>
      <c r="C211" s="432"/>
      <c r="D211" s="432"/>
      <c r="E211" s="432"/>
      <c r="F211" s="432"/>
    </row>
    <row r="212" spans="1:6" ht="12.75" customHeight="1">
      <c r="A212" s="432"/>
      <c r="B212" s="432"/>
      <c r="C212" s="432"/>
      <c r="D212" s="432"/>
      <c r="E212" s="432"/>
      <c r="F212" s="432"/>
    </row>
    <row r="213" spans="1:6" ht="12.75" customHeight="1">
      <c r="A213" s="432"/>
      <c r="B213" s="432"/>
      <c r="C213" s="432"/>
      <c r="D213" s="432"/>
      <c r="E213" s="432"/>
      <c r="F213" s="432"/>
    </row>
    <row r="214" spans="1:6" ht="12.75" customHeight="1">
      <c r="A214" s="432"/>
      <c r="B214" s="432"/>
      <c r="C214" s="432"/>
      <c r="D214" s="432"/>
      <c r="E214" s="432"/>
      <c r="F214" s="432"/>
    </row>
    <row r="215" spans="1:6" ht="12.75" customHeight="1">
      <c r="A215" s="432"/>
      <c r="B215" s="432"/>
      <c r="C215" s="432"/>
      <c r="D215" s="432"/>
      <c r="E215" s="432"/>
      <c r="F215" s="432"/>
    </row>
    <row r="216" spans="1:6" ht="12.75" customHeight="1">
      <c r="A216" s="432"/>
      <c r="B216" s="432"/>
      <c r="C216" s="432"/>
      <c r="D216" s="432"/>
      <c r="E216" s="432"/>
      <c r="F216" s="432"/>
    </row>
    <row r="217" spans="1:6" ht="12.75" customHeight="1">
      <c r="A217" s="432"/>
      <c r="B217" s="432"/>
      <c r="C217" s="432"/>
      <c r="D217" s="432"/>
      <c r="E217" s="432"/>
      <c r="F217" s="432"/>
    </row>
    <row r="218" spans="1:6" ht="12.75" customHeight="1">
      <c r="A218" s="432"/>
      <c r="B218" s="432"/>
      <c r="C218" s="432"/>
      <c r="D218" s="432"/>
      <c r="E218" s="432"/>
      <c r="F218" s="432"/>
    </row>
    <row r="219" spans="1:6" ht="12.75" customHeight="1">
      <c r="A219" s="432"/>
      <c r="B219" s="432"/>
      <c r="C219" s="432"/>
      <c r="D219" s="432"/>
      <c r="E219" s="432"/>
      <c r="F219" s="432"/>
    </row>
    <row r="220" spans="1:6" ht="12.75" customHeight="1">
      <c r="A220" s="432"/>
      <c r="B220" s="432"/>
      <c r="C220" s="432"/>
      <c r="D220" s="432"/>
      <c r="E220" s="432"/>
      <c r="F220" s="432"/>
    </row>
    <row r="221" spans="1:6" ht="12.75" customHeight="1">
      <c r="A221" s="432"/>
      <c r="B221" s="432"/>
      <c r="C221" s="432"/>
      <c r="D221" s="432"/>
      <c r="E221" s="432"/>
      <c r="F221" s="432"/>
    </row>
    <row r="222" spans="1:6" ht="12.75" customHeight="1">
      <c r="A222" s="432"/>
      <c r="B222" s="432"/>
      <c r="C222" s="432"/>
      <c r="D222" s="432"/>
      <c r="E222" s="432"/>
      <c r="F222" s="432"/>
    </row>
    <row r="223" spans="1:6" ht="12.75" customHeight="1">
      <c r="A223" s="432"/>
      <c r="B223" s="432"/>
      <c r="C223" s="432"/>
      <c r="D223" s="432"/>
      <c r="E223" s="432"/>
      <c r="F223" s="432"/>
    </row>
    <row r="224" spans="1:6" ht="12.75" customHeight="1">
      <c r="A224" s="432"/>
      <c r="B224" s="432"/>
      <c r="C224" s="432"/>
      <c r="D224" s="432"/>
      <c r="E224" s="432"/>
      <c r="F224" s="432"/>
    </row>
    <row r="225" spans="1:6" ht="12.75" customHeight="1">
      <c r="A225" s="432"/>
      <c r="B225" s="432"/>
      <c r="C225" s="432"/>
      <c r="D225" s="432"/>
      <c r="E225" s="432"/>
      <c r="F225" s="432"/>
    </row>
    <row r="226" spans="1:6" ht="12.75" customHeight="1">
      <c r="A226" s="432"/>
      <c r="B226" s="432"/>
      <c r="C226" s="432"/>
      <c r="D226" s="432"/>
      <c r="E226" s="432"/>
      <c r="F226" s="432"/>
    </row>
    <row r="227" spans="1:6" ht="12.75" customHeight="1">
      <c r="A227" s="432"/>
      <c r="B227" s="432"/>
      <c r="C227" s="432"/>
      <c r="D227" s="432"/>
      <c r="E227" s="432"/>
      <c r="F227" s="432"/>
    </row>
    <row r="228" spans="1:6" ht="12.75" customHeight="1">
      <c r="A228" s="432"/>
      <c r="B228" s="432"/>
      <c r="C228" s="432"/>
      <c r="D228" s="432"/>
      <c r="E228" s="432"/>
      <c r="F228" s="432"/>
    </row>
    <row r="229" spans="1:6" ht="12.75" customHeight="1">
      <c r="A229" s="432"/>
      <c r="B229" s="432"/>
      <c r="C229" s="432"/>
      <c r="D229" s="432"/>
      <c r="E229" s="432"/>
      <c r="F229" s="432"/>
    </row>
    <row r="230" spans="1:6" ht="12.75" customHeight="1">
      <c r="A230" s="432"/>
      <c r="B230" s="432"/>
      <c r="C230" s="432"/>
      <c r="D230" s="432"/>
      <c r="E230" s="432"/>
      <c r="F230" s="432"/>
    </row>
    <row r="231" spans="1:6" ht="12.75" customHeight="1">
      <c r="A231" s="432"/>
      <c r="B231" s="432"/>
      <c r="C231" s="432"/>
      <c r="D231" s="432"/>
      <c r="E231" s="432"/>
      <c r="F231" s="432"/>
    </row>
    <row r="232" spans="1:6" ht="12.75" customHeight="1">
      <c r="A232" s="432"/>
      <c r="B232" s="432"/>
      <c r="C232" s="432"/>
      <c r="D232" s="432"/>
      <c r="E232" s="432"/>
      <c r="F232" s="432"/>
    </row>
    <row r="233" spans="1:6" ht="12.75" customHeight="1">
      <c r="A233" s="432"/>
      <c r="B233" s="432"/>
      <c r="C233" s="432"/>
      <c r="D233" s="432"/>
      <c r="E233" s="432"/>
      <c r="F233" s="432"/>
    </row>
    <row r="234" spans="1:6" ht="12.75" customHeight="1">
      <c r="A234" s="432"/>
      <c r="B234" s="432"/>
      <c r="C234" s="432"/>
      <c r="D234" s="432"/>
      <c r="E234" s="432"/>
      <c r="F234" s="432"/>
    </row>
    <row r="235" spans="1:6" ht="12.75" customHeight="1">
      <c r="A235" s="432"/>
      <c r="B235" s="432"/>
      <c r="C235" s="432"/>
      <c r="D235" s="432"/>
      <c r="E235" s="432"/>
      <c r="F235" s="432"/>
    </row>
    <row r="236" spans="1:6" ht="12.75" customHeight="1">
      <c r="A236" s="432"/>
      <c r="B236" s="432"/>
      <c r="C236" s="432"/>
      <c r="D236" s="432"/>
      <c r="E236" s="432"/>
      <c r="F236" s="432"/>
    </row>
    <row r="237" spans="1:6" ht="12.75" customHeight="1">
      <c r="A237" s="432"/>
      <c r="B237" s="432"/>
      <c r="C237" s="432"/>
      <c r="D237" s="432"/>
      <c r="E237" s="432"/>
      <c r="F237" s="432"/>
    </row>
    <row r="238" spans="1:6" ht="12.75" customHeight="1">
      <c r="A238" s="432"/>
      <c r="B238" s="432"/>
      <c r="C238" s="432"/>
      <c r="D238" s="432"/>
      <c r="E238" s="432"/>
      <c r="F238" s="432"/>
    </row>
    <row r="239" spans="1:6" ht="12.75" customHeight="1">
      <c r="A239" s="432"/>
      <c r="B239" s="432"/>
      <c r="C239" s="432"/>
      <c r="D239" s="432"/>
      <c r="E239" s="432"/>
      <c r="F239" s="432"/>
    </row>
    <row r="240" spans="1:6" ht="12.75" customHeight="1">
      <c r="A240" s="432"/>
      <c r="B240" s="432"/>
      <c r="C240" s="432"/>
      <c r="D240" s="432"/>
      <c r="E240" s="432"/>
      <c r="F240" s="432"/>
    </row>
    <row r="241" spans="1:6" ht="12.75" customHeight="1">
      <c r="A241" s="432"/>
      <c r="B241" s="432"/>
      <c r="C241" s="432"/>
      <c r="D241" s="432"/>
      <c r="E241" s="432"/>
      <c r="F241" s="432"/>
    </row>
    <row r="242" spans="1:6" ht="12.75" customHeight="1">
      <c r="A242" s="432"/>
      <c r="B242" s="432"/>
      <c r="C242" s="432"/>
      <c r="D242" s="432"/>
      <c r="E242" s="432"/>
      <c r="F242" s="432"/>
    </row>
    <row r="243" spans="1:6" ht="12.75" customHeight="1">
      <c r="A243" s="432"/>
      <c r="B243" s="432"/>
      <c r="C243" s="432"/>
      <c r="D243" s="432"/>
      <c r="E243" s="432"/>
      <c r="F243" s="432"/>
    </row>
    <row r="244" spans="1:6" ht="12.75" customHeight="1">
      <c r="A244" s="432"/>
      <c r="B244" s="432"/>
      <c r="C244" s="432"/>
      <c r="D244" s="432"/>
      <c r="E244" s="432"/>
      <c r="F244" s="432"/>
    </row>
    <row r="245" spans="1:6" ht="12.75" customHeight="1">
      <c r="A245" s="432"/>
      <c r="B245" s="432"/>
      <c r="C245" s="432"/>
      <c r="D245" s="432"/>
      <c r="E245" s="432"/>
      <c r="F245" s="432"/>
    </row>
    <row r="246" spans="1:6" ht="12.75" customHeight="1">
      <c r="A246" s="432"/>
      <c r="B246" s="432"/>
      <c r="C246" s="432"/>
      <c r="D246" s="432"/>
      <c r="E246" s="432"/>
      <c r="F246" s="432"/>
    </row>
    <row r="247" spans="1:6" ht="12.75" customHeight="1">
      <c r="A247" s="432"/>
      <c r="B247" s="432"/>
      <c r="C247" s="432"/>
      <c r="D247" s="432"/>
      <c r="E247" s="432"/>
      <c r="F247" s="432"/>
    </row>
    <row r="248" spans="1:6" ht="12.75" customHeight="1">
      <c r="A248" s="432"/>
      <c r="B248" s="432"/>
      <c r="C248" s="432"/>
      <c r="D248" s="432"/>
      <c r="E248" s="432"/>
      <c r="F248" s="432"/>
    </row>
    <row r="249" spans="1:6" ht="12.75" customHeight="1">
      <c r="A249" s="432"/>
      <c r="B249" s="432"/>
      <c r="C249" s="432"/>
      <c r="D249" s="432"/>
      <c r="E249" s="432"/>
      <c r="F249" s="432"/>
    </row>
    <row r="250" spans="1:6" ht="12.75" customHeight="1">
      <c r="A250" s="432"/>
      <c r="B250" s="432"/>
      <c r="C250" s="432"/>
      <c r="D250" s="432"/>
      <c r="E250" s="432"/>
      <c r="F250" s="432"/>
    </row>
    <row r="251" spans="1:6" ht="12.75" customHeight="1">
      <c r="A251" s="432"/>
      <c r="B251" s="432"/>
      <c r="C251" s="432"/>
      <c r="D251" s="432"/>
      <c r="E251" s="432"/>
      <c r="F251" s="432"/>
    </row>
    <row r="252" spans="1:6" ht="12.75" customHeight="1">
      <c r="A252" s="432"/>
      <c r="B252" s="432"/>
      <c r="C252" s="432"/>
      <c r="D252" s="432"/>
      <c r="E252" s="432"/>
      <c r="F252" s="432"/>
    </row>
    <row r="253" spans="1:6" ht="12.75" customHeight="1">
      <c r="A253" s="432"/>
      <c r="B253" s="432"/>
      <c r="C253" s="432"/>
      <c r="D253" s="432"/>
      <c r="E253" s="432"/>
      <c r="F253" s="432"/>
    </row>
    <row r="254" spans="1:6" ht="12.75" customHeight="1">
      <c r="A254" s="432"/>
      <c r="B254" s="432"/>
      <c r="C254" s="432"/>
      <c r="D254" s="432"/>
      <c r="E254" s="432"/>
      <c r="F254" s="432"/>
    </row>
    <row r="255" spans="1:6" ht="12.75" customHeight="1">
      <c r="A255" s="432"/>
      <c r="B255" s="432"/>
      <c r="C255" s="432"/>
      <c r="D255" s="432"/>
      <c r="E255" s="432"/>
      <c r="F255" s="432"/>
    </row>
    <row r="256" spans="1:6" ht="12.75" customHeight="1">
      <c r="A256" s="432"/>
      <c r="B256" s="432"/>
      <c r="C256" s="432"/>
      <c r="D256" s="432"/>
      <c r="E256" s="432"/>
      <c r="F256" s="432"/>
    </row>
    <row r="257" spans="1:6" ht="12.75" customHeight="1">
      <c r="A257" s="432"/>
      <c r="B257" s="432"/>
      <c r="C257" s="432"/>
      <c r="D257" s="432"/>
      <c r="E257" s="432"/>
      <c r="F257" s="432"/>
    </row>
    <row r="258" spans="1:6" ht="12.75" customHeight="1">
      <c r="A258" s="432"/>
      <c r="B258" s="432"/>
      <c r="C258" s="432"/>
      <c r="D258" s="432"/>
      <c r="E258" s="432"/>
      <c r="F258" s="432"/>
    </row>
    <row r="259" spans="1:6" ht="12.75" customHeight="1">
      <c r="A259" s="432"/>
      <c r="B259" s="432"/>
      <c r="C259" s="432"/>
      <c r="D259" s="432"/>
      <c r="E259" s="432"/>
      <c r="F259" s="432"/>
    </row>
    <row r="260" spans="1:6" ht="12.75" customHeight="1">
      <c r="A260" s="432"/>
      <c r="B260" s="432"/>
      <c r="C260" s="432"/>
      <c r="D260" s="432"/>
      <c r="E260" s="432"/>
      <c r="F260" s="432"/>
    </row>
    <row r="261" spans="1:6" ht="12.75" customHeight="1">
      <c r="A261" s="432"/>
      <c r="B261" s="432"/>
      <c r="C261" s="432"/>
      <c r="D261" s="432"/>
      <c r="E261" s="432"/>
      <c r="F261" s="432"/>
    </row>
    <row r="262" spans="1:6" ht="12.75" customHeight="1">
      <c r="A262" s="432"/>
      <c r="B262" s="432"/>
      <c r="C262" s="432"/>
      <c r="D262" s="432"/>
      <c r="E262" s="432"/>
      <c r="F262" s="432"/>
    </row>
    <row r="263" spans="1:6" ht="12.75" customHeight="1">
      <c r="A263" s="432"/>
      <c r="B263" s="432"/>
      <c r="C263" s="432"/>
      <c r="D263" s="432"/>
      <c r="E263" s="432"/>
      <c r="F263" s="432"/>
    </row>
    <row r="264" spans="1:6" ht="12.75" customHeight="1">
      <c r="A264" s="432"/>
      <c r="B264" s="432"/>
      <c r="C264" s="432"/>
      <c r="D264" s="432"/>
      <c r="E264" s="432"/>
      <c r="F264" s="432"/>
    </row>
    <row r="265" spans="1:6" ht="12.75" customHeight="1">
      <c r="A265" s="432"/>
      <c r="B265" s="432"/>
      <c r="C265" s="432"/>
      <c r="D265" s="432"/>
      <c r="E265" s="432"/>
      <c r="F265" s="432"/>
    </row>
    <row r="266" spans="1:6" ht="12.75" customHeight="1">
      <c r="A266" s="432"/>
      <c r="B266" s="432"/>
      <c r="C266" s="432"/>
      <c r="D266" s="432"/>
      <c r="E266" s="432"/>
      <c r="F266" s="432"/>
    </row>
    <row r="267" spans="1:6" ht="12.75" customHeight="1">
      <c r="A267" s="432"/>
      <c r="B267" s="432"/>
      <c r="C267" s="432"/>
      <c r="D267" s="432"/>
      <c r="E267" s="432"/>
      <c r="F267" s="432"/>
    </row>
    <row r="268" spans="1:6" ht="12.75" customHeight="1">
      <c r="A268" s="432"/>
      <c r="B268" s="432"/>
      <c r="C268" s="432"/>
      <c r="D268" s="432"/>
      <c r="E268" s="432"/>
      <c r="F268" s="432"/>
    </row>
    <row r="269" spans="1:6" ht="12.75" customHeight="1">
      <c r="A269" s="432"/>
      <c r="B269" s="432"/>
      <c r="C269" s="432"/>
      <c r="D269" s="432"/>
      <c r="E269" s="432"/>
      <c r="F269" s="432"/>
    </row>
    <row r="270" spans="1:6" ht="12.75" customHeight="1">
      <c r="A270" s="432"/>
      <c r="B270" s="432"/>
      <c r="C270" s="432"/>
      <c r="D270" s="432"/>
      <c r="E270" s="432"/>
      <c r="F270" s="432"/>
    </row>
    <row r="271" spans="1:6" ht="12.75" customHeight="1">
      <c r="A271" s="432"/>
      <c r="B271" s="432"/>
      <c r="C271" s="432"/>
      <c r="D271" s="432"/>
      <c r="E271" s="432"/>
      <c r="F271" s="432"/>
    </row>
    <row r="272" spans="1:6" ht="12.75" customHeight="1">
      <c r="A272" s="432"/>
      <c r="B272" s="432"/>
      <c r="C272" s="432"/>
      <c r="D272" s="432"/>
      <c r="E272" s="432"/>
      <c r="F272" s="432"/>
    </row>
    <row r="273" spans="1:6" ht="12.75" customHeight="1">
      <c r="A273" s="432"/>
      <c r="B273" s="432"/>
      <c r="C273" s="432"/>
      <c r="D273" s="432"/>
      <c r="E273" s="432"/>
      <c r="F273" s="432"/>
    </row>
    <row r="274" spans="1:6" ht="12.75" customHeight="1">
      <c r="A274" s="432"/>
      <c r="B274" s="432"/>
      <c r="C274" s="432"/>
      <c r="D274" s="432"/>
      <c r="E274" s="432"/>
      <c r="F274" s="432"/>
    </row>
    <row r="275" spans="1:6" ht="12.75" customHeight="1">
      <c r="A275" s="432"/>
      <c r="B275" s="432"/>
      <c r="C275" s="432"/>
      <c r="D275" s="432"/>
      <c r="E275" s="432"/>
      <c r="F275" s="432"/>
    </row>
    <row r="276" spans="1:6" ht="12.75" customHeight="1">
      <c r="A276" s="432"/>
      <c r="B276" s="432"/>
      <c r="C276" s="432"/>
      <c r="D276" s="432"/>
      <c r="E276" s="432"/>
      <c r="F276" s="432"/>
    </row>
    <row r="277" spans="1:6" ht="12.75" customHeight="1">
      <c r="A277" s="432"/>
      <c r="B277" s="432"/>
      <c r="C277" s="432"/>
      <c r="D277" s="432"/>
      <c r="E277" s="432"/>
      <c r="F277" s="432"/>
    </row>
    <row r="278" spans="1:6" ht="12.75" customHeight="1">
      <c r="A278" s="432"/>
      <c r="B278" s="432"/>
      <c r="C278" s="432"/>
      <c r="D278" s="432"/>
      <c r="E278" s="432"/>
      <c r="F278" s="432"/>
    </row>
    <row r="279" spans="1:6" ht="12.75" customHeight="1">
      <c r="A279" s="432"/>
      <c r="B279" s="432"/>
      <c r="C279" s="432"/>
      <c r="D279" s="432"/>
      <c r="E279" s="432"/>
      <c r="F279" s="432"/>
    </row>
    <row r="280" spans="1:6" ht="12.75" customHeight="1">
      <c r="A280" s="432"/>
      <c r="B280" s="432"/>
      <c r="C280" s="432"/>
      <c r="D280" s="432"/>
      <c r="E280" s="432"/>
      <c r="F280" s="432"/>
    </row>
    <row r="281" spans="1:6" ht="12.75" customHeight="1">
      <c r="A281" s="432"/>
      <c r="B281" s="432"/>
      <c r="C281" s="432"/>
      <c r="D281" s="432"/>
      <c r="E281" s="432"/>
      <c r="F281" s="432"/>
    </row>
    <row r="282" spans="1:6" ht="12.75" customHeight="1">
      <c r="A282" s="432"/>
      <c r="B282" s="432"/>
      <c r="C282" s="432"/>
      <c r="D282" s="432"/>
      <c r="E282" s="432"/>
      <c r="F282" s="432"/>
    </row>
    <row r="283" spans="1:6" ht="12.75" customHeight="1">
      <c r="A283" s="432"/>
      <c r="B283" s="432"/>
      <c r="C283" s="432"/>
      <c r="D283" s="432"/>
      <c r="E283" s="432"/>
      <c r="F283" s="432"/>
    </row>
    <row r="284" spans="1:6" ht="12.75" customHeight="1">
      <c r="A284" s="432"/>
      <c r="B284" s="432"/>
      <c r="C284" s="432"/>
      <c r="D284" s="432"/>
      <c r="E284" s="432"/>
      <c r="F284" s="432"/>
    </row>
    <row r="285" spans="1:6" ht="12.75" customHeight="1">
      <c r="A285" s="432"/>
      <c r="B285" s="432"/>
      <c r="C285" s="432"/>
      <c r="D285" s="432"/>
      <c r="E285" s="432"/>
      <c r="F285" s="432"/>
    </row>
    <row r="286" spans="1:6" ht="12.75" customHeight="1">
      <c r="A286" s="432"/>
      <c r="B286" s="432"/>
      <c r="C286" s="432"/>
      <c r="D286" s="432"/>
      <c r="E286" s="432"/>
      <c r="F286" s="432"/>
    </row>
    <row r="287" spans="1:6" ht="12.75" customHeight="1">
      <c r="A287" s="432"/>
      <c r="B287" s="432"/>
      <c r="C287" s="432"/>
      <c r="D287" s="432"/>
      <c r="E287" s="432"/>
      <c r="F287" s="432"/>
    </row>
    <row r="288" spans="1:6" ht="12.75" customHeight="1">
      <c r="A288" s="432"/>
      <c r="B288" s="432"/>
      <c r="C288" s="432"/>
      <c r="D288" s="432"/>
      <c r="E288" s="432"/>
      <c r="F288" s="432"/>
    </row>
    <row r="289" spans="1:6" ht="12.75" customHeight="1">
      <c r="A289" s="432"/>
      <c r="B289" s="432"/>
      <c r="C289" s="432"/>
      <c r="D289" s="432"/>
      <c r="E289" s="432"/>
      <c r="F289" s="432"/>
    </row>
    <row r="290" spans="1:6" ht="12.75" customHeight="1">
      <c r="A290" s="432"/>
      <c r="B290" s="432"/>
      <c r="C290" s="432"/>
      <c r="D290" s="432"/>
      <c r="E290" s="432"/>
      <c r="F290" s="432"/>
    </row>
    <row r="291" spans="1:6" ht="12.75" customHeight="1">
      <c r="A291" s="432"/>
      <c r="B291" s="432"/>
      <c r="C291" s="432"/>
      <c r="D291" s="432"/>
      <c r="E291" s="432"/>
      <c r="F291" s="432"/>
    </row>
    <row r="292" spans="1:6" ht="12.75" customHeight="1">
      <c r="A292" s="432"/>
      <c r="B292" s="432"/>
      <c r="C292" s="432"/>
      <c r="D292" s="432"/>
      <c r="E292" s="432"/>
      <c r="F292" s="432"/>
    </row>
    <row r="293" spans="1:6" ht="12.75" customHeight="1">
      <c r="A293" s="432"/>
      <c r="B293" s="432"/>
      <c r="C293" s="432"/>
      <c r="D293" s="432"/>
      <c r="E293" s="432"/>
      <c r="F293" s="432"/>
    </row>
    <row r="294" spans="1:6" ht="12.75" customHeight="1">
      <c r="A294" s="432"/>
      <c r="B294" s="432"/>
      <c r="C294" s="432"/>
      <c r="D294" s="432"/>
      <c r="E294" s="432"/>
      <c r="F294" s="432"/>
    </row>
    <row r="295" spans="1:6" ht="12.75" customHeight="1">
      <c r="A295" s="432"/>
      <c r="B295" s="432"/>
      <c r="C295" s="432"/>
      <c r="D295" s="432"/>
      <c r="E295" s="432"/>
      <c r="F295" s="432"/>
    </row>
    <row r="296" spans="1:6" ht="12.75" customHeight="1">
      <c r="A296" s="432"/>
      <c r="B296" s="432"/>
      <c r="C296" s="432"/>
      <c r="D296" s="432"/>
      <c r="E296" s="432"/>
      <c r="F296" s="432"/>
    </row>
    <row r="297" spans="1:6" ht="12.75" customHeight="1">
      <c r="A297" s="432"/>
      <c r="B297" s="432"/>
      <c r="C297" s="432"/>
      <c r="D297" s="432"/>
      <c r="E297" s="432"/>
      <c r="F297" s="432"/>
    </row>
    <row r="298" spans="1:6" ht="12.75" customHeight="1">
      <c r="A298" s="432"/>
      <c r="B298" s="432"/>
      <c r="C298" s="432"/>
      <c r="D298" s="432"/>
      <c r="E298" s="432"/>
      <c r="F298" s="432"/>
    </row>
    <row r="299" spans="1:6" ht="12.75" customHeight="1">
      <c r="A299" s="432"/>
      <c r="B299" s="432"/>
      <c r="C299" s="432"/>
      <c r="D299" s="432"/>
      <c r="E299" s="432"/>
      <c r="F299" s="432"/>
    </row>
    <row r="300" spans="1:6" ht="12.75" customHeight="1">
      <c r="A300" s="432"/>
      <c r="B300" s="432"/>
      <c r="C300" s="432"/>
      <c r="D300" s="432"/>
      <c r="E300" s="432"/>
      <c r="F300" s="432"/>
    </row>
    <row r="301" spans="1:6" ht="12.75" customHeight="1">
      <c r="A301" s="432"/>
      <c r="B301" s="432"/>
      <c r="C301" s="432"/>
      <c r="D301" s="432"/>
      <c r="E301" s="432"/>
      <c r="F301" s="432"/>
    </row>
    <row r="302" spans="1:6" ht="12.75" customHeight="1">
      <c r="A302" s="432"/>
      <c r="B302" s="432"/>
      <c r="C302" s="432"/>
      <c r="D302" s="432"/>
      <c r="E302" s="432"/>
      <c r="F302" s="432"/>
    </row>
    <row r="303" spans="1:6" ht="12.75" customHeight="1">
      <c r="A303" s="432"/>
      <c r="B303" s="432"/>
      <c r="C303" s="432"/>
      <c r="D303" s="432"/>
      <c r="E303" s="432"/>
      <c r="F303" s="432"/>
    </row>
    <row r="304" spans="1:6" ht="12.75" customHeight="1">
      <c r="A304" s="432"/>
      <c r="B304" s="432"/>
      <c r="C304" s="432"/>
      <c r="D304" s="432"/>
      <c r="E304" s="432"/>
      <c r="F304" s="432"/>
    </row>
    <row r="305" spans="1:6" ht="12.75" customHeight="1">
      <c r="A305" s="432"/>
      <c r="B305" s="432"/>
      <c r="C305" s="432"/>
      <c r="D305" s="432"/>
      <c r="E305" s="432"/>
      <c r="F305" s="432"/>
    </row>
    <row r="306" spans="1:6" ht="12.75" customHeight="1">
      <c r="A306" s="432"/>
      <c r="B306" s="432"/>
      <c r="C306" s="432"/>
      <c r="D306" s="432"/>
      <c r="E306" s="432"/>
      <c r="F306" s="432"/>
    </row>
    <row r="307" spans="1:6" ht="12.75" customHeight="1">
      <c r="A307" s="432"/>
      <c r="B307" s="432"/>
      <c r="C307" s="432"/>
      <c r="D307" s="432"/>
      <c r="E307" s="432"/>
      <c r="F307" s="432"/>
    </row>
    <row r="308" spans="1:6" ht="12.75" customHeight="1">
      <c r="A308" s="432"/>
      <c r="B308" s="432"/>
      <c r="C308" s="432"/>
      <c r="D308" s="432"/>
      <c r="E308" s="432"/>
      <c r="F308" s="432"/>
    </row>
    <row r="309" spans="1:6" ht="12.75" customHeight="1">
      <c r="A309" s="432"/>
      <c r="B309" s="432"/>
      <c r="C309" s="432"/>
      <c r="D309" s="432"/>
      <c r="E309" s="432"/>
      <c r="F309" s="432"/>
    </row>
    <row r="310" spans="1:6" ht="12.75" customHeight="1">
      <c r="A310" s="432"/>
      <c r="B310" s="432"/>
      <c r="C310" s="432"/>
      <c r="D310" s="432"/>
      <c r="E310" s="432"/>
      <c r="F310" s="432"/>
    </row>
    <row r="311" spans="1:6" ht="12.75" customHeight="1">
      <c r="A311" s="432"/>
      <c r="B311" s="432"/>
      <c r="C311" s="432"/>
      <c r="D311" s="432"/>
      <c r="E311" s="432"/>
      <c r="F311" s="432"/>
    </row>
    <row r="312" spans="1:6" ht="12.75" customHeight="1">
      <c r="A312" s="432"/>
      <c r="B312" s="432"/>
      <c r="C312" s="432"/>
      <c r="D312" s="432"/>
      <c r="E312" s="432"/>
      <c r="F312" s="432"/>
    </row>
    <row r="313" spans="1:6" ht="12.75" customHeight="1">
      <c r="A313" s="432"/>
      <c r="B313" s="432"/>
      <c r="C313" s="432"/>
      <c r="D313" s="432"/>
      <c r="E313" s="432"/>
      <c r="F313" s="432"/>
    </row>
    <row r="314" spans="1:6" ht="12.75" customHeight="1">
      <c r="A314" s="432"/>
      <c r="B314" s="432"/>
      <c r="C314" s="432"/>
      <c r="D314" s="432"/>
      <c r="E314" s="432"/>
      <c r="F314" s="432"/>
    </row>
    <row r="315" spans="1:6" ht="12.75" customHeight="1">
      <c r="A315" s="432"/>
      <c r="B315" s="432"/>
      <c r="C315" s="432"/>
      <c r="D315" s="432"/>
      <c r="E315" s="432"/>
      <c r="F315" s="432"/>
    </row>
    <row r="316" spans="1:6" ht="12.75" customHeight="1">
      <c r="A316" s="432"/>
      <c r="B316" s="432"/>
      <c r="C316" s="432"/>
      <c r="D316" s="432"/>
      <c r="E316" s="432"/>
      <c r="F316" s="432"/>
    </row>
    <row r="317" spans="1:6" ht="12.75" customHeight="1">
      <c r="A317" s="432"/>
      <c r="B317" s="432"/>
      <c r="C317" s="432"/>
      <c r="D317" s="432"/>
      <c r="E317" s="432"/>
      <c r="F317" s="432"/>
    </row>
    <row r="318" spans="1:6" ht="12.75" customHeight="1">
      <c r="A318" s="432"/>
      <c r="B318" s="432"/>
      <c r="C318" s="432"/>
      <c r="D318" s="432"/>
      <c r="E318" s="432"/>
      <c r="F318" s="432"/>
    </row>
    <row r="319" spans="1:6" ht="12.75" customHeight="1">
      <c r="A319" s="432"/>
      <c r="B319" s="432"/>
      <c r="C319" s="432"/>
      <c r="D319" s="432"/>
      <c r="E319" s="432"/>
      <c r="F319" s="432"/>
    </row>
    <row r="320" spans="1:6" ht="12.75" customHeight="1">
      <c r="A320" s="432"/>
      <c r="B320" s="432"/>
      <c r="C320" s="432"/>
      <c r="D320" s="432"/>
      <c r="E320" s="432"/>
      <c r="F320" s="432"/>
    </row>
    <row r="321" spans="1:6" ht="12.75" customHeight="1">
      <c r="A321" s="432"/>
      <c r="B321" s="432"/>
      <c r="C321" s="432"/>
      <c r="D321" s="432"/>
      <c r="E321" s="432"/>
      <c r="F321" s="432"/>
    </row>
    <row r="322" spans="1:6" ht="12.75" customHeight="1">
      <c r="A322" s="432"/>
      <c r="B322" s="432"/>
      <c r="C322" s="432"/>
      <c r="D322" s="432"/>
      <c r="E322" s="432"/>
      <c r="F322" s="432"/>
    </row>
    <row r="323" spans="1:6" ht="12.75" customHeight="1">
      <c r="A323" s="432"/>
      <c r="B323" s="432"/>
      <c r="C323" s="432"/>
      <c r="D323" s="432"/>
      <c r="E323" s="432"/>
      <c r="F323" s="432"/>
    </row>
    <row r="324" spans="1:6" ht="12.75" customHeight="1">
      <c r="A324" s="432"/>
      <c r="B324" s="432"/>
      <c r="C324" s="432"/>
      <c r="D324" s="432"/>
      <c r="E324" s="432"/>
      <c r="F324" s="432"/>
    </row>
    <row r="325" spans="1:6" ht="12.75" customHeight="1">
      <c r="A325" s="432"/>
      <c r="B325" s="432"/>
      <c r="C325" s="432"/>
      <c r="D325" s="432"/>
      <c r="E325" s="432"/>
      <c r="F325" s="432"/>
    </row>
    <row r="326" spans="1:6" ht="12.75" customHeight="1">
      <c r="A326" s="432"/>
      <c r="B326" s="432"/>
      <c r="C326" s="432"/>
      <c r="D326" s="432"/>
      <c r="E326" s="432"/>
      <c r="F326" s="432"/>
    </row>
    <row r="327" spans="1:6" ht="12.75" customHeight="1">
      <c r="A327" s="432"/>
      <c r="B327" s="432"/>
      <c r="C327" s="432"/>
      <c r="D327" s="432"/>
      <c r="E327" s="432"/>
      <c r="F327" s="432"/>
    </row>
    <row r="328" spans="1:6" ht="12.75" customHeight="1">
      <c r="A328" s="432"/>
      <c r="B328" s="432"/>
      <c r="C328" s="432"/>
      <c r="D328" s="432"/>
      <c r="E328" s="432"/>
      <c r="F328" s="432"/>
    </row>
    <row r="329" spans="1:6" ht="12.75" customHeight="1">
      <c r="A329" s="432"/>
      <c r="B329" s="432"/>
      <c r="C329" s="432"/>
      <c r="D329" s="432"/>
      <c r="E329" s="432"/>
      <c r="F329" s="432"/>
    </row>
    <row r="330" spans="1:6" ht="12.75" customHeight="1">
      <c r="A330" s="432"/>
      <c r="B330" s="432"/>
      <c r="C330" s="432"/>
      <c r="D330" s="432"/>
      <c r="E330" s="432"/>
      <c r="F330" s="432"/>
    </row>
    <row r="331" spans="1:6" ht="12.75" customHeight="1">
      <c r="A331" s="432"/>
      <c r="B331" s="432"/>
      <c r="C331" s="432"/>
      <c r="D331" s="432"/>
      <c r="E331" s="432"/>
      <c r="F331" s="432"/>
    </row>
    <row r="332" spans="1:6" ht="12.75" customHeight="1">
      <c r="A332" s="432"/>
      <c r="B332" s="432"/>
      <c r="C332" s="432"/>
      <c r="D332" s="432"/>
      <c r="E332" s="432"/>
      <c r="F332" s="432"/>
    </row>
    <row r="333" spans="1:6" ht="12.75" customHeight="1">
      <c r="A333" s="432"/>
      <c r="B333" s="432"/>
      <c r="C333" s="432"/>
      <c r="D333" s="432"/>
      <c r="E333" s="432"/>
      <c r="F333" s="432"/>
    </row>
    <row r="334" spans="1:6" ht="12.75" customHeight="1">
      <c r="A334" s="432"/>
      <c r="B334" s="432"/>
      <c r="C334" s="432"/>
      <c r="D334" s="432"/>
      <c r="E334" s="432"/>
      <c r="F334" s="432"/>
    </row>
    <row r="335" spans="1:6" ht="12.75" customHeight="1">
      <c r="A335" s="432"/>
      <c r="B335" s="432"/>
      <c r="C335" s="432"/>
      <c r="D335" s="432"/>
      <c r="E335" s="432"/>
      <c r="F335" s="432"/>
    </row>
    <row r="336" spans="1:6" ht="12.75" customHeight="1">
      <c r="A336" s="432"/>
      <c r="B336" s="432"/>
      <c r="C336" s="432"/>
      <c r="D336" s="432"/>
      <c r="E336" s="432"/>
      <c r="F336" s="432"/>
    </row>
    <row r="337" spans="1:6" ht="12.75" customHeight="1">
      <c r="A337" s="432"/>
      <c r="B337" s="432"/>
      <c r="C337" s="432"/>
      <c r="D337" s="432"/>
      <c r="E337" s="432"/>
      <c r="F337" s="432"/>
    </row>
    <row r="338" spans="1:6" ht="12.75" customHeight="1">
      <c r="A338" s="432"/>
      <c r="B338" s="432"/>
      <c r="C338" s="432"/>
      <c r="D338" s="432"/>
      <c r="E338" s="432"/>
      <c r="F338" s="432"/>
    </row>
    <row r="339" spans="1:6" ht="12.75" customHeight="1">
      <c r="A339" s="432"/>
      <c r="B339" s="432"/>
      <c r="C339" s="432"/>
      <c r="D339" s="432"/>
      <c r="E339" s="432"/>
      <c r="F339" s="432"/>
    </row>
    <row r="340" spans="1:6" ht="12.75" customHeight="1">
      <c r="A340" s="432"/>
      <c r="B340" s="432"/>
      <c r="C340" s="432"/>
      <c r="D340" s="432"/>
      <c r="E340" s="432"/>
      <c r="F340" s="432"/>
    </row>
    <row r="341" spans="1:6" ht="12.75" customHeight="1">
      <c r="A341" s="432"/>
      <c r="B341" s="432"/>
      <c r="C341" s="432"/>
      <c r="D341" s="432"/>
      <c r="E341" s="432"/>
      <c r="F341" s="432"/>
    </row>
    <row r="342" spans="1:6" ht="12.75" customHeight="1">
      <c r="A342" s="432"/>
      <c r="B342" s="432"/>
      <c r="C342" s="432"/>
      <c r="D342" s="432"/>
      <c r="E342" s="432"/>
      <c r="F342" s="432"/>
    </row>
    <row r="343" spans="1:6" ht="12.75" customHeight="1">
      <c r="A343" s="432"/>
      <c r="B343" s="432"/>
      <c r="C343" s="432"/>
      <c r="D343" s="432"/>
      <c r="E343" s="432"/>
      <c r="F343" s="432"/>
    </row>
    <row r="344" spans="1:6" ht="12.75" customHeight="1">
      <c r="A344" s="432"/>
      <c r="B344" s="432"/>
      <c r="C344" s="432"/>
      <c r="D344" s="432"/>
      <c r="E344" s="432"/>
      <c r="F344" s="432"/>
    </row>
    <row r="345" spans="1:6" ht="12.75" customHeight="1">
      <c r="A345" s="432"/>
      <c r="B345" s="432"/>
      <c r="C345" s="432"/>
      <c r="D345" s="432"/>
      <c r="E345" s="432"/>
      <c r="F345" s="432"/>
    </row>
    <row r="346" spans="1:6" ht="12.75" customHeight="1">
      <c r="A346" s="432"/>
      <c r="B346" s="432"/>
      <c r="C346" s="432"/>
      <c r="D346" s="432"/>
      <c r="E346" s="432"/>
      <c r="F346" s="432"/>
    </row>
    <row r="347" spans="1:6" ht="12.75" customHeight="1">
      <c r="A347" s="432"/>
      <c r="B347" s="432"/>
      <c r="C347" s="432"/>
      <c r="D347" s="432"/>
      <c r="E347" s="432"/>
      <c r="F347" s="432"/>
    </row>
    <row r="348" spans="1:6" ht="12.75" customHeight="1">
      <c r="A348" s="432"/>
      <c r="B348" s="432"/>
      <c r="C348" s="432"/>
      <c r="D348" s="432"/>
      <c r="E348" s="432"/>
      <c r="F348" s="432"/>
    </row>
    <row r="349" spans="1:6" ht="12.75" customHeight="1">
      <c r="A349" s="432"/>
      <c r="B349" s="432"/>
      <c r="C349" s="432"/>
      <c r="D349" s="432"/>
      <c r="E349" s="432"/>
      <c r="F349" s="432"/>
    </row>
    <row r="350" spans="1:6" ht="12.75" customHeight="1">
      <c r="A350" s="432"/>
      <c r="B350" s="432"/>
      <c r="C350" s="432"/>
      <c r="D350" s="432"/>
      <c r="E350" s="432"/>
      <c r="F350" s="432"/>
    </row>
    <row r="351" spans="1:6" ht="12.75" customHeight="1">
      <c r="A351" s="432"/>
      <c r="B351" s="432"/>
      <c r="C351" s="432"/>
      <c r="D351" s="432"/>
      <c r="E351" s="432"/>
      <c r="F351" s="432"/>
    </row>
    <row r="352" spans="1:6" ht="12.75" customHeight="1">
      <c r="A352" s="432"/>
      <c r="B352" s="432"/>
      <c r="C352" s="432"/>
      <c r="D352" s="432"/>
      <c r="E352" s="432"/>
      <c r="F352" s="432"/>
    </row>
    <row r="353" spans="1:6" ht="12.75" customHeight="1">
      <c r="A353" s="432"/>
      <c r="B353" s="432"/>
      <c r="C353" s="432"/>
      <c r="D353" s="432"/>
      <c r="E353" s="432"/>
      <c r="F353" s="432"/>
    </row>
    <row r="354" spans="1:6" ht="12.75" customHeight="1">
      <c r="A354" s="432"/>
      <c r="B354" s="432"/>
      <c r="C354" s="432"/>
      <c r="D354" s="432"/>
      <c r="E354" s="432"/>
      <c r="F354" s="432"/>
    </row>
    <row r="355" spans="1:6" ht="12.75" customHeight="1">
      <c r="A355" s="432"/>
      <c r="B355" s="432"/>
      <c r="C355" s="432"/>
      <c r="D355" s="432"/>
      <c r="E355" s="432"/>
      <c r="F355" s="432"/>
    </row>
    <row r="356" spans="1:6" ht="12.75" customHeight="1">
      <c r="A356" s="432"/>
      <c r="B356" s="432"/>
      <c r="C356" s="432"/>
      <c r="D356" s="432"/>
      <c r="E356" s="432"/>
      <c r="F356" s="432"/>
    </row>
    <row r="357" spans="1:6" ht="12.75" customHeight="1">
      <c r="A357" s="432"/>
      <c r="B357" s="432"/>
      <c r="C357" s="432"/>
      <c r="D357" s="432"/>
      <c r="E357" s="432"/>
      <c r="F357" s="432"/>
    </row>
    <row r="358" spans="1:6" ht="12.75" customHeight="1">
      <c r="A358" s="432"/>
      <c r="B358" s="432"/>
      <c r="C358" s="432"/>
      <c r="D358" s="432"/>
      <c r="E358" s="432"/>
      <c r="F358" s="432"/>
    </row>
    <row r="359" spans="1:6" ht="12.75" customHeight="1">
      <c r="A359" s="432"/>
      <c r="B359" s="432"/>
      <c r="C359" s="432"/>
      <c r="D359" s="432"/>
      <c r="E359" s="432"/>
      <c r="F359" s="432"/>
    </row>
    <row r="360" spans="1:6" ht="12.75" customHeight="1">
      <c r="A360" s="432"/>
      <c r="B360" s="432"/>
      <c r="C360" s="432"/>
      <c r="D360" s="432"/>
      <c r="E360" s="432"/>
      <c r="F360" s="432"/>
    </row>
    <row r="361" spans="1:6" ht="12.75" customHeight="1">
      <c r="A361" s="432"/>
      <c r="B361" s="432"/>
      <c r="C361" s="432"/>
      <c r="D361" s="432"/>
      <c r="E361" s="432"/>
      <c r="F361" s="432"/>
    </row>
    <row r="362" spans="1:6" ht="12.75" customHeight="1">
      <c r="A362" s="432"/>
      <c r="B362" s="432"/>
      <c r="C362" s="432"/>
      <c r="D362" s="432"/>
      <c r="E362" s="432"/>
      <c r="F362" s="432"/>
    </row>
    <row r="363" spans="1:6" ht="12.75" customHeight="1">
      <c r="A363" s="432"/>
      <c r="B363" s="432"/>
      <c r="C363" s="432"/>
      <c r="D363" s="432"/>
      <c r="E363" s="432"/>
      <c r="F363" s="432"/>
    </row>
    <row r="364" spans="1:6" ht="12.75" customHeight="1">
      <c r="A364" s="432"/>
      <c r="B364" s="432"/>
      <c r="C364" s="432"/>
      <c r="D364" s="432"/>
      <c r="E364" s="432"/>
      <c r="F364" s="432"/>
    </row>
    <row r="365" spans="1:6" ht="12.75" customHeight="1">
      <c r="A365" s="432"/>
      <c r="B365" s="432"/>
      <c r="C365" s="432"/>
      <c r="D365" s="432"/>
      <c r="E365" s="432"/>
      <c r="F365" s="432"/>
    </row>
    <row r="366" spans="1:6" ht="12.75" customHeight="1">
      <c r="A366" s="432"/>
      <c r="B366" s="432"/>
      <c r="C366" s="432"/>
      <c r="D366" s="432"/>
      <c r="E366" s="432"/>
      <c r="F366" s="432"/>
    </row>
    <row r="367" spans="1:6" ht="12.75" customHeight="1">
      <c r="A367" s="432"/>
      <c r="B367" s="432"/>
      <c r="C367" s="432"/>
      <c r="D367" s="432"/>
      <c r="E367" s="432"/>
      <c r="F367" s="432"/>
    </row>
    <row r="368" spans="1:6" ht="12.75" customHeight="1">
      <c r="A368" s="432"/>
      <c r="B368" s="432"/>
      <c r="C368" s="432"/>
      <c r="D368" s="432"/>
      <c r="E368" s="432"/>
      <c r="F368" s="432"/>
    </row>
    <row r="369" spans="1:6" ht="12.75" customHeight="1">
      <c r="A369" s="432"/>
      <c r="B369" s="432"/>
      <c r="C369" s="432"/>
      <c r="D369" s="432"/>
      <c r="E369" s="432"/>
      <c r="F369" s="432"/>
    </row>
    <row r="370" spans="1:6" ht="12.75" customHeight="1">
      <c r="A370" s="432"/>
      <c r="B370" s="432"/>
      <c r="C370" s="432"/>
      <c r="D370" s="432"/>
      <c r="E370" s="432"/>
      <c r="F370" s="432"/>
    </row>
    <row r="371" spans="1:6" ht="12.75" customHeight="1">
      <c r="A371" s="432"/>
      <c r="B371" s="432"/>
      <c r="C371" s="432"/>
      <c r="D371" s="432"/>
      <c r="E371" s="432"/>
      <c r="F371" s="432"/>
    </row>
    <row r="372" spans="1:6" ht="12.75" customHeight="1">
      <c r="A372" s="432"/>
      <c r="B372" s="432"/>
      <c r="C372" s="432"/>
      <c r="D372" s="432"/>
      <c r="E372" s="432"/>
      <c r="F372" s="432"/>
    </row>
    <row r="373" spans="1:6" ht="12.75" customHeight="1">
      <c r="A373" s="432"/>
      <c r="B373" s="432"/>
      <c r="C373" s="432"/>
      <c r="D373" s="432"/>
      <c r="E373" s="432"/>
      <c r="F373" s="432"/>
    </row>
    <row r="374" spans="1:6" ht="12.75" customHeight="1">
      <c r="A374" s="432"/>
      <c r="B374" s="432"/>
      <c r="C374" s="432"/>
      <c r="D374" s="432"/>
      <c r="E374" s="432"/>
      <c r="F374" s="432"/>
    </row>
    <row r="375" spans="1:6" ht="12.75" customHeight="1">
      <c r="A375" s="432"/>
      <c r="B375" s="432"/>
      <c r="C375" s="432"/>
      <c r="D375" s="432"/>
      <c r="E375" s="432"/>
      <c r="F375" s="432"/>
    </row>
    <row r="376" spans="1:6" ht="12.75" customHeight="1">
      <c r="A376" s="432"/>
      <c r="B376" s="432"/>
      <c r="C376" s="432"/>
      <c r="D376" s="432"/>
      <c r="E376" s="432"/>
      <c r="F376" s="432"/>
    </row>
    <row r="377" spans="1:6" ht="12.75" customHeight="1">
      <c r="A377" s="432"/>
      <c r="B377" s="432"/>
      <c r="C377" s="432"/>
      <c r="D377" s="432"/>
      <c r="E377" s="432"/>
      <c r="F377" s="432"/>
    </row>
    <row r="378" spans="1:6" ht="12.75" customHeight="1">
      <c r="A378" s="432"/>
      <c r="B378" s="432"/>
      <c r="C378" s="432"/>
      <c r="D378" s="432"/>
      <c r="E378" s="432"/>
      <c r="F378" s="432"/>
    </row>
    <row r="379" spans="1:6" ht="12.75" customHeight="1">
      <c r="A379" s="432"/>
      <c r="B379" s="432"/>
      <c r="C379" s="432"/>
      <c r="D379" s="432"/>
      <c r="E379" s="432"/>
      <c r="F379" s="432"/>
    </row>
    <row r="380" spans="1:6" ht="12.75" customHeight="1">
      <c r="A380" s="432"/>
      <c r="B380" s="432"/>
      <c r="C380" s="432"/>
      <c r="D380" s="432"/>
      <c r="E380" s="432"/>
      <c r="F380" s="432"/>
    </row>
    <row r="381" spans="1:6" ht="12.75" customHeight="1">
      <c r="A381" s="432"/>
      <c r="B381" s="432"/>
      <c r="C381" s="432"/>
      <c r="D381" s="432"/>
      <c r="E381" s="432"/>
      <c r="F381" s="432"/>
    </row>
    <row r="382" spans="1:6" ht="12.75" customHeight="1">
      <c r="A382" s="432"/>
      <c r="B382" s="432"/>
      <c r="C382" s="432"/>
      <c r="D382" s="432"/>
      <c r="E382" s="432"/>
      <c r="F382" s="432"/>
    </row>
    <row r="383" spans="1:6" ht="12.75" customHeight="1">
      <c r="A383" s="432"/>
      <c r="B383" s="432"/>
      <c r="C383" s="432"/>
      <c r="D383" s="432"/>
      <c r="E383" s="432"/>
      <c r="F383" s="432"/>
    </row>
    <row r="384" spans="1:6" ht="12.75" customHeight="1">
      <c r="A384" s="432"/>
      <c r="B384" s="432"/>
      <c r="C384" s="432"/>
      <c r="D384" s="432"/>
      <c r="E384" s="432"/>
      <c r="F384" s="432"/>
    </row>
    <row r="385" spans="1:6" ht="12.75" customHeight="1">
      <c r="A385" s="432"/>
      <c r="B385" s="432"/>
      <c r="C385" s="432"/>
      <c r="D385" s="432"/>
      <c r="E385" s="432"/>
      <c r="F385" s="432"/>
    </row>
    <row r="386" spans="1:6" ht="12.75" customHeight="1">
      <c r="A386" s="432"/>
      <c r="B386" s="432"/>
      <c r="C386" s="432"/>
      <c r="D386" s="432"/>
      <c r="E386" s="432"/>
      <c r="F386" s="432"/>
    </row>
    <row r="387" spans="1:6" ht="12.75" customHeight="1">
      <c r="A387" s="432"/>
      <c r="B387" s="432"/>
      <c r="C387" s="432"/>
      <c r="D387" s="432"/>
      <c r="E387" s="432"/>
      <c r="F387" s="432"/>
    </row>
    <row r="388" spans="1:6" ht="12.75" customHeight="1">
      <c r="A388" s="432"/>
      <c r="B388" s="432"/>
      <c r="C388" s="432"/>
      <c r="D388" s="432"/>
      <c r="E388" s="432"/>
      <c r="F388" s="432"/>
    </row>
    <row r="389" spans="1:6" ht="12.75" customHeight="1">
      <c r="A389" s="432"/>
      <c r="B389" s="432"/>
      <c r="C389" s="432"/>
      <c r="D389" s="432"/>
      <c r="E389" s="432"/>
      <c r="F389" s="432"/>
    </row>
    <row r="390" spans="1:6" ht="12.75" customHeight="1">
      <c r="A390" s="432"/>
      <c r="B390" s="432"/>
      <c r="C390" s="432"/>
      <c r="D390" s="432"/>
      <c r="E390" s="432"/>
      <c r="F390" s="432"/>
    </row>
    <row r="391" spans="1:6" ht="12.75" customHeight="1">
      <c r="A391" s="432"/>
      <c r="B391" s="432"/>
      <c r="C391" s="432"/>
      <c r="D391" s="432"/>
      <c r="E391" s="432"/>
      <c r="F391" s="432"/>
    </row>
    <row r="392" spans="1:6" ht="12.75" customHeight="1">
      <c r="A392" s="432"/>
      <c r="B392" s="432"/>
      <c r="C392" s="432"/>
      <c r="D392" s="432"/>
      <c r="E392" s="432"/>
      <c r="F392" s="432"/>
    </row>
    <row r="393" spans="1:6" ht="12.75" customHeight="1">
      <c r="A393" s="432"/>
      <c r="B393" s="432"/>
      <c r="C393" s="432"/>
      <c r="D393" s="432"/>
      <c r="E393" s="432"/>
      <c r="F393" s="432"/>
    </row>
    <row r="394" spans="1:6" ht="12.75" customHeight="1">
      <c r="A394" s="432"/>
      <c r="B394" s="432"/>
      <c r="C394" s="432"/>
      <c r="D394" s="432"/>
      <c r="E394" s="432"/>
      <c r="F394" s="432"/>
    </row>
    <row r="395" spans="1:6" ht="12.75" customHeight="1">
      <c r="A395" s="432"/>
      <c r="B395" s="432"/>
      <c r="C395" s="432"/>
      <c r="D395" s="432"/>
      <c r="E395" s="432"/>
      <c r="F395" s="432"/>
    </row>
    <row r="396" spans="1:6" ht="12.75" customHeight="1">
      <c r="A396" s="432"/>
      <c r="B396" s="432"/>
      <c r="C396" s="432"/>
      <c r="D396" s="432"/>
      <c r="E396" s="432"/>
      <c r="F396" s="432"/>
    </row>
    <row r="397" spans="1:6" ht="12.75" customHeight="1">
      <c r="A397" s="432"/>
      <c r="B397" s="432"/>
      <c r="C397" s="432"/>
      <c r="D397" s="432"/>
      <c r="E397" s="432"/>
      <c r="F397" s="432"/>
    </row>
    <row r="398" spans="1:6" ht="12.75" customHeight="1">
      <c r="A398" s="432"/>
      <c r="B398" s="432"/>
      <c r="C398" s="432"/>
      <c r="D398" s="432"/>
      <c r="E398" s="432"/>
      <c r="F398" s="432"/>
    </row>
    <row r="399" spans="1:6" ht="12.75" customHeight="1">
      <c r="A399" s="432"/>
      <c r="B399" s="432"/>
      <c r="C399" s="432"/>
      <c r="D399" s="432"/>
      <c r="E399" s="432"/>
      <c r="F399" s="432"/>
    </row>
    <row r="400" spans="1:6" ht="12.75" customHeight="1">
      <c r="A400" s="432"/>
      <c r="B400" s="432"/>
      <c r="C400" s="432"/>
      <c r="D400" s="432"/>
      <c r="E400" s="432"/>
      <c r="F400" s="432"/>
    </row>
    <row r="401" spans="1:6" ht="12.75" customHeight="1">
      <c r="A401" s="432"/>
      <c r="B401" s="432"/>
      <c r="C401" s="432"/>
      <c r="D401" s="432"/>
      <c r="E401" s="432"/>
      <c r="F401" s="432"/>
    </row>
    <row r="402" spans="1:6" ht="12.75" customHeight="1">
      <c r="A402" s="432"/>
      <c r="B402" s="432"/>
      <c r="C402" s="432"/>
      <c r="D402" s="432"/>
      <c r="E402" s="432"/>
      <c r="F402" s="432"/>
    </row>
    <row r="403" spans="1:6" ht="12.75" customHeight="1">
      <c r="A403" s="432"/>
      <c r="B403" s="432"/>
      <c r="C403" s="432"/>
      <c r="D403" s="432"/>
      <c r="E403" s="432"/>
      <c r="F403" s="432"/>
    </row>
    <row r="404" spans="1:6" ht="12.75" customHeight="1">
      <c r="A404" s="432"/>
      <c r="B404" s="432"/>
      <c r="C404" s="432"/>
      <c r="D404" s="432"/>
      <c r="E404" s="432"/>
      <c r="F404" s="432"/>
    </row>
    <row r="405" spans="1:6" ht="12.75" customHeight="1">
      <c r="A405" s="432"/>
      <c r="B405" s="432"/>
      <c r="C405" s="432"/>
      <c r="D405" s="432"/>
      <c r="E405" s="432"/>
      <c r="F405" s="432"/>
    </row>
    <row r="406" spans="1:6" ht="12.75" customHeight="1">
      <c r="A406" s="432"/>
      <c r="B406" s="432"/>
      <c r="C406" s="432"/>
      <c r="D406" s="432"/>
      <c r="E406" s="432"/>
      <c r="F406" s="432"/>
    </row>
    <row r="407" spans="1:6" ht="12.75" customHeight="1">
      <c r="A407" s="432"/>
      <c r="B407" s="432"/>
      <c r="C407" s="432"/>
      <c r="D407" s="432"/>
      <c r="E407" s="432"/>
      <c r="F407" s="432"/>
    </row>
    <row r="408" spans="1:6" ht="12.75" customHeight="1">
      <c r="A408" s="432"/>
      <c r="B408" s="432"/>
      <c r="C408" s="432"/>
      <c r="D408" s="432"/>
      <c r="E408" s="432"/>
      <c r="F408" s="432"/>
    </row>
    <row r="409" spans="1:6" ht="12.75" customHeight="1">
      <c r="A409" s="432"/>
      <c r="B409" s="432"/>
      <c r="C409" s="432"/>
      <c r="D409" s="432"/>
      <c r="E409" s="432"/>
      <c r="F409" s="432"/>
    </row>
    <row r="410" spans="1:6" ht="12.75" customHeight="1">
      <c r="A410" s="432"/>
      <c r="B410" s="432"/>
      <c r="C410" s="432"/>
      <c r="D410" s="432"/>
      <c r="E410" s="432"/>
      <c r="F410" s="432"/>
    </row>
    <row r="411" spans="1:6" ht="12.75" customHeight="1">
      <c r="A411" s="432"/>
      <c r="B411" s="432"/>
      <c r="C411" s="432"/>
      <c r="D411" s="432"/>
      <c r="E411" s="432"/>
      <c r="F411" s="432"/>
    </row>
    <row r="412" spans="1:6" ht="12.75" customHeight="1">
      <c r="A412" s="432"/>
      <c r="B412" s="432"/>
      <c r="C412" s="432"/>
      <c r="D412" s="432"/>
      <c r="E412" s="432"/>
      <c r="F412" s="432"/>
    </row>
    <row r="413" spans="1:6" ht="12.75" customHeight="1">
      <c r="A413" s="432"/>
      <c r="B413" s="432"/>
      <c r="C413" s="432"/>
      <c r="D413" s="432"/>
      <c r="E413" s="432"/>
      <c r="F413" s="432"/>
    </row>
    <row r="414" spans="1:6" ht="12.75" customHeight="1">
      <c r="A414" s="432"/>
      <c r="B414" s="432"/>
      <c r="C414" s="432"/>
      <c r="D414" s="432"/>
      <c r="E414" s="432"/>
      <c r="F414" s="432"/>
    </row>
    <row r="415" spans="1:6" ht="12.75" customHeight="1">
      <c r="A415" s="432"/>
      <c r="B415" s="432"/>
      <c r="C415" s="432"/>
      <c r="D415" s="432"/>
      <c r="E415" s="432"/>
      <c r="F415" s="432"/>
    </row>
    <row r="416" spans="1:6" ht="12.75" customHeight="1">
      <c r="A416" s="432"/>
      <c r="B416" s="432"/>
      <c r="C416" s="432"/>
      <c r="D416" s="432"/>
      <c r="E416" s="432"/>
      <c r="F416" s="432"/>
    </row>
    <row r="417" spans="1:6" ht="12.75" customHeight="1">
      <c r="A417" s="432"/>
      <c r="B417" s="432"/>
      <c r="C417" s="432"/>
      <c r="D417" s="432"/>
      <c r="E417" s="432"/>
      <c r="F417" s="432"/>
    </row>
    <row r="418" spans="1:6" ht="12.75" customHeight="1">
      <c r="A418" s="432"/>
      <c r="B418" s="432"/>
      <c r="C418" s="432"/>
      <c r="D418" s="432"/>
      <c r="E418" s="432"/>
      <c r="F418" s="432"/>
    </row>
    <row r="419" spans="1:6" ht="12.75" customHeight="1">
      <c r="A419" s="432"/>
      <c r="B419" s="432"/>
      <c r="C419" s="432"/>
      <c r="D419" s="432"/>
      <c r="E419" s="432"/>
      <c r="F419" s="432"/>
    </row>
    <row r="420" spans="1:6" ht="12.75" customHeight="1">
      <c r="A420" s="432"/>
      <c r="B420" s="432"/>
      <c r="C420" s="432"/>
      <c r="D420" s="432"/>
      <c r="E420" s="432"/>
      <c r="F420" s="432"/>
    </row>
    <row r="421" spans="1:6" ht="12.75" customHeight="1">
      <c r="A421" s="432"/>
      <c r="B421" s="432"/>
      <c r="C421" s="432"/>
      <c r="D421" s="432"/>
      <c r="E421" s="432"/>
      <c r="F421" s="432"/>
    </row>
    <row r="422" spans="1:6" ht="12.75" customHeight="1">
      <c r="A422" s="432"/>
      <c r="B422" s="432"/>
      <c r="C422" s="432"/>
      <c r="D422" s="432"/>
      <c r="E422" s="432"/>
      <c r="F422" s="432"/>
    </row>
    <row r="423" spans="1:6" ht="12.75" customHeight="1">
      <c r="A423" s="432"/>
      <c r="B423" s="432"/>
      <c r="C423" s="432"/>
      <c r="D423" s="432"/>
      <c r="E423" s="432"/>
      <c r="F423" s="432"/>
    </row>
    <row r="424" spans="1:6" ht="12.75" customHeight="1">
      <c r="A424" s="432"/>
      <c r="B424" s="432"/>
      <c r="C424" s="432"/>
      <c r="D424" s="432"/>
      <c r="E424" s="432"/>
      <c r="F424" s="432"/>
    </row>
    <row r="425" spans="1:6" ht="12.75" customHeight="1">
      <c r="A425" s="432"/>
      <c r="B425" s="432"/>
      <c r="C425" s="432"/>
      <c r="D425" s="432"/>
      <c r="E425" s="432"/>
      <c r="F425" s="432"/>
    </row>
    <row r="426" spans="1:6" ht="12.75" customHeight="1">
      <c r="A426" s="432"/>
      <c r="B426" s="432"/>
      <c r="C426" s="432"/>
      <c r="D426" s="432"/>
      <c r="E426" s="432"/>
      <c r="F426" s="432"/>
    </row>
    <row r="427" spans="1:6" ht="12.75" customHeight="1">
      <c r="A427" s="432"/>
      <c r="B427" s="432"/>
      <c r="C427" s="432"/>
      <c r="D427" s="432"/>
      <c r="E427" s="432"/>
      <c r="F427" s="432"/>
    </row>
    <row r="428" spans="1:6" ht="12.75" customHeight="1">
      <c r="A428" s="432"/>
      <c r="B428" s="432"/>
      <c r="C428" s="432"/>
      <c r="D428" s="432"/>
      <c r="E428" s="432"/>
      <c r="F428" s="432"/>
    </row>
    <row r="429" spans="1:6" ht="12.75" customHeight="1">
      <c r="A429" s="432"/>
      <c r="B429" s="432"/>
      <c r="C429" s="432"/>
      <c r="D429" s="432"/>
      <c r="E429" s="432"/>
      <c r="F429" s="432"/>
    </row>
    <row r="430" spans="1:6" ht="12.75" customHeight="1">
      <c r="A430" s="432"/>
      <c r="B430" s="432"/>
      <c r="C430" s="432"/>
      <c r="D430" s="432"/>
      <c r="E430" s="432"/>
      <c r="F430" s="432"/>
    </row>
    <row r="431" spans="1:6" ht="12.75" customHeight="1">
      <c r="A431" s="432"/>
      <c r="B431" s="432"/>
      <c r="C431" s="432"/>
      <c r="D431" s="432"/>
      <c r="E431" s="432"/>
      <c r="F431" s="432"/>
    </row>
    <row r="432" spans="1:6" ht="12.75" customHeight="1">
      <c r="A432" s="432"/>
      <c r="B432" s="432"/>
      <c r="C432" s="432"/>
      <c r="D432" s="432"/>
      <c r="E432" s="432"/>
      <c r="F432" s="432"/>
    </row>
    <row r="433" spans="1:6" ht="12.75" customHeight="1">
      <c r="A433" s="432"/>
      <c r="B433" s="432"/>
      <c r="C433" s="432"/>
      <c r="D433" s="432"/>
      <c r="E433" s="432"/>
      <c r="F433" s="432"/>
    </row>
    <row r="434" spans="1:6" ht="12.75" customHeight="1">
      <c r="A434" s="432"/>
      <c r="B434" s="432"/>
      <c r="C434" s="432"/>
      <c r="D434" s="432"/>
      <c r="E434" s="432"/>
      <c r="F434" s="432"/>
    </row>
    <row r="435" spans="1:6" ht="12.75" customHeight="1">
      <c r="A435" s="432"/>
      <c r="B435" s="432"/>
      <c r="C435" s="432"/>
      <c r="D435" s="432"/>
      <c r="E435" s="432"/>
      <c r="F435" s="432"/>
    </row>
    <row r="436" spans="1:6" ht="12.75" customHeight="1">
      <c r="A436" s="432"/>
      <c r="B436" s="432"/>
      <c r="C436" s="432"/>
      <c r="D436" s="432"/>
      <c r="E436" s="432"/>
      <c r="F436" s="432"/>
    </row>
    <row r="437" spans="1:6" ht="12.75" customHeight="1">
      <c r="A437" s="432"/>
      <c r="B437" s="432"/>
      <c r="C437" s="432"/>
      <c r="D437" s="432"/>
      <c r="E437" s="432"/>
      <c r="F437" s="432"/>
    </row>
    <row r="438" spans="1:6" ht="12.75" customHeight="1">
      <c r="A438" s="432"/>
      <c r="B438" s="432"/>
      <c r="C438" s="432"/>
      <c r="D438" s="432"/>
      <c r="E438" s="432"/>
      <c r="F438" s="432"/>
    </row>
    <row r="439" spans="1:6" ht="12.75" customHeight="1">
      <c r="A439" s="432"/>
      <c r="B439" s="432"/>
      <c r="C439" s="432"/>
      <c r="D439" s="432"/>
      <c r="E439" s="432"/>
      <c r="F439" s="432"/>
    </row>
    <row r="440" spans="1:6" ht="12.75" customHeight="1">
      <c r="A440" s="432"/>
      <c r="B440" s="432"/>
      <c r="C440" s="432"/>
      <c r="D440" s="432"/>
      <c r="E440" s="432"/>
      <c r="F440" s="432"/>
    </row>
    <row r="441" spans="1:6" ht="12.75" customHeight="1">
      <c r="A441" s="432"/>
      <c r="B441" s="432"/>
      <c r="C441" s="432"/>
      <c r="D441" s="432"/>
      <c r="E441" s="432"/>
      <c r="F441" s="432"/>
    </row>
    <row r="442" spans="1:6" ht="12.75" customHeight="1">
      <c r="A442" s="432"/>
      <c r="B442" s="432"/>
      <c r="C442" s="432"/>
      <c r="D442" s="432"/>
      <c r="E442" s="432"/>
      <c r="F442" s="432"/>
    </row>
    <row r="443" spans="1:6" ht="12.75" customHeight="1">
      <c r="A443" s="432"/>
      <c r="B443" s="432"/>
      <c r="C443" s="432"/>
      <c r="D443" s="432"/>
      <c r="E443" s="432"/>
      <c r="F443" s="432"/>
    </row>
    <row r="444" spans="1:6" ht="12.75" customHeight="1">
      <c r="A444" s="432"/>
      <c r="B444" s="432"/>
      <c r="C444" s="432"/>
      <c r="D444" s="432"/>
      <c r="E444" s="432"/>
      <c r="F444" s="432"/>
    </row>
    <row r="445" spans="1:6" ht="12.75" customHeight="1">
      <c r="A445" s="432"/>
      <c r="B445" s="432"/>
      <c r="C445" s="432"/>
      <c r="D445" s="432"/>
      <c r="E445" s="432"/>
      <c r="F445" s="432"/>
    </row>
    <row r="446" spans="1:6" ht="12.75" customHeight="1">
      <c r="A446" s="432"/>
      <c r="B446" s="432"/>
      <c r="C446" s="432"/>
      <c r="D446" s="432"/>
      <c r="E446" s="432"/>
      <c r="F446" s="432"/>
    </row>
    <row r="447" spans="1:6" ht="12.75" customHeight="1">
      <c r="A447" s="432"/>
      <c r="B447" s="432"/>
      <c r="C447" s="432"/>
      <c r="D447" s="432"/>
      <c r="E447" s="432"/>
      <c r="F447" s="432"/>
    </row>
    <row r="448" spans="1:6" ht="12.75" customHeight="1">
      <c r="A448" s="432"/>
      <c r="B448" s="432"/>
      <c r="C448" s="432"/>
      <c r="D448" s="432"/>
      <c r="E448" s="432"/>
      <c r="F448" s="432"/>
    </row>
    <row r="449" spans="1:6" ht="12.75" customHeight="1">
      <c r="A449" s="432"/>
      <c r="B449" s="432"/>
      <c r="C449" s="432"/>
      <c r="D449" s="432"/>
      <c r="E449" s="432"/>
      <c r="F449" s="432"/>
    </row>
    <row r="450" spans="1:6" ht="12.75" customHeight="1">
      <c r="A450" s="432"/>
      <c r="B450" s="432"/>
      <c r="C450" s="432"/>
      <c r="D450" s="432"/>
      <c r="E450" s="432"/>
      <c r="F450" s="432"/>
    </row>
    <row r="451" spans="1:6" ht="12.75" customHeight="1">
      <c r="A451" s="432"/>
      <c r="B451" s="432"/>
      <c r="C451" s="432"/>
      <c r="D451" s="432"/>
      <c r="E451" s="432"/>
      <c r="F451" s="432"/>
    </row>
    <row r="452" spans="1:6" ht="12.75" customHeight="1">
      <c r="A452" s="432"/>
      <c r="B452" s="432"/>
      <c r="C452" s="432"/>
      <c r="D452" s="432"/>
      <c r="E452" s="432"/>
      <c r="F452" s="432"/>
    </row>
    <row r="453" spans="1:6" ht="12.75" customHeight="1">
      <c r="A453" s="432"/>
      <c r="B453" s="432"/>
      <c r="C453" s="432"/>
      <c r="D453" s="432"/>
      <c r="E453" s="432"/>
      <c r="F453" s="432"/>
    </row>
    <row r="454" spans="1:6" ht="12.75" customHeight="1">
      <c r="A454" s="432"/>
      <c r="B454" s="432"/>
      <c r="C454" s="432"/>
      <c r="D454" s="432"/>
      <c r="E454" s="432"/>
      <c r="F454" s="432"/>
    </row>
  </sheetData>
  <sheetProtection selectLockedCells="1" selectUnlockedCells="1"/>
  <printOptions/>
  <pageMargins left="0.3402777777777778" right="0.35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1"/>
  <sheetViews>
    <sheetView zoomScalePageLayoutView="0" workbookViewId="0" topLeftCell="F1">
      <pane ySplit="3" topLeftCell="A17" activePane="bottomLeft" state="frozen"/>
      <selection pane="topLeft" activeCell="A1" sqref="A1"/>
      <selection pane="bottomLeft" activeCell="M52" sqref="M52"/>
    </sheetView>
  </sheetViews>
  <sheetFormatPr defaultColWidth="9.140625" defaultRowHeight="12.75"/>
  <cols>
    <col min="1" max="1" width="30.57421875" style="83" customWidth="1"/>
    <col min="2" max="5" width="0" style="83" hidden="1" customWidth="1"/>
    <col min="6" max="6" width="9.140625" style="83" customWidth="1"/>
    <col min="7" max="8" width="0" style="83" hidden="1" customWidth="1"/>
    <col min="9" max="10" width="9.140625" style="83" customWidth="1"/>
    <col min="11" max="11" width="0" style="83" hidden="1" customWidth="1"/>
    <col min="12" max="13" width="10.8515625" style="83" customWidth="1"/>
    <col min="14" max="15" width="11.140625" style="83" customWidth="1"/>
    <col min="16" max="16" width="10.140625" style="83" bestFit="1" customWidth="1"/>
    <col min="17" max="17" width="9.140625" style="83" customWidth="1"/>
    <col min="18" max="18" width="11.7109375" style="83" customWidth="1"/>
    <col min="19" max="19" width="11.140625" style="83" customWidth="1"/>
    <col min="20" max="20" width="9.140625" style="83" customWidth="1"/>
    <col min="21" max="21" width="11.140625" style="83" customWidth="1"/>
    <col min="22" max="22" width="9.140625" style="83" customWidth="1"/>
    <col min="23" max="23" width="9.57421875" style="83" customWidth="1"/>
    <col min="24" max="24" width="7.421875" style="101" customWidth="1"/>
    <col min="25" max="25" width="12.8515625" style="83" customWidth="1"/>
    <col min="26" max="16384" width="9.140625" style="83" customWidth="1"/>
  </cols>
  <sheetData>
    <row r="1" spans="1:27" ht="20.25" customHeight="1">
      <c r="A1" s="4" t="s">
        <v>0</v>
      </c>
      <c r="B1" s="4"/>
      <c r="C1" s="4"/>
      <c r="D1" s="4"/>
      <c r="E1" s="4"/>
      <c r="F1" s="4"/>
      <c r="G1" s="4"/>
      <c r="H1" s="4"/>
      <c r="I1" s="89" t="s">
        <v>1</v>
      </c>
      <c r="O1" s="90"/>
      <c r="P1" s="90"/>
      <c r="Q1" s="90"/>
      <c r="R1" s="90"/>
      <c r="S1" s="90"/>
      <c r="T1" s="90"/>
      <c r="U1" s="90"/>
      <c r="V1" s="90"/>
      <c r="W1" s="90"/>
      <c r="X1" s="9"/>
      <c r="Y1" s="90"/>
      <c r="Z1" s="90"/>
      <c r="AA1" s="90"/>
    </row>
    <row r="2" spans="1:28" ht="15.75" thickBot="1">
      <c r="A2" s="102" t="s">
        <v>543</v>
      </c>
      <c r="B2" s="84"/>
      <c r="C2" s="84"/>
      <c r="D2" s="84"/>
      <c r="E2" s="84"/>
      <c r="F2" s="84"/>
      <c r="G2" s="84"/>
      <c r="H2" s="84"/>
      <c r="I2" s="91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61"/>
      <c r="Z2" s="61"/>
      <c r="AA2" s="87"/>
      <c r="AB2" s="88"/>
    </row>
    <row r="3" spans="1:24" s="84" customFormat="1" ht="13.5" thickBot="1">
      <c r="A3" s="103" t="s">
        <v>4</v>
      </c>
      <c r="B3" s="104" t="s">
        <v>5</v>
      </c>
      <c r="C3" s="105" t="s">
        <v>174</v>
      </c>
      <c r="D3" s="106" t="s">
        <v>7</v>
      </c>
      <c r="E3" s="107" t="s">
        <v>8</v>
      </c>
      <c r="F3" s="105" t="s">
        <v>537</v>
      </c>
      <c r="G3" s="106" t="s">
        <v>10</v>
      </c>
      <c r="H3" s="107" t="s">
        <v>11</v>
      </c>
      <c r="I3" s="106" t="s">
        <v>544</v>
      </c>
      <c r="J3" s="106" t="s">
        <v>545</v>
      </c>
      <c r="K3" s="106" t="s">
        <v>150</v>
      </c>
      <c r="L3" s="106" t="s">
        <v>596</v>
      </c>
      <c r="M3" s="106" t="s">
        <v>663</v>
      </c>
      <c r="N3" s="106" t="s">
        <v>590</v>
      </c>
      <c r="O3" s="106" t="s">
        <v>540</v>
      </c>
      <c r="P3" s="106" t="s">
        <v>541</v>
      </c>
      <c r="Q3" s="106" t="s">
        <v>546</v>
      </c>
      <c r="R3" s="106" t="s">
        <v>656</v>
      </c>
      <c r="S3" s="106" t="s">
        <v>642</v>
      </c>
      <c r="T3" s="106" t="s">
        <v>542</v>
      </c>
      <c r="U3" s="106" t="s">
        <v>644</v>
      </c>
      <c r="V3" s="434" t="s">
        <v>548</v>
      </c>
      <c r="W3" s="108" t="s">
        <v>162</v>
      </c>
      <c r="X3" s="109" t="s">
        <v>17</v>
      </c>
    </row>
    <row r="4" spans="1:24" ht="13.5" thickBot="1">
      <c r="A4" s="336" t="s">
        <v>195</v>
      </c>
      <c r="B4" s="336"/>
      <c r="C4" s="337"/>
      <c r="D4" s="338"/>
      <c r="E4" s="339"/>
      <c r="F4" s="340"/>
      <c r="G4" s="338"/>
      <c r="H4" s="339"/>
      <c r="I4" s="341"/>
      <c r="J4" s="341"/>
      <c r="K4" s="342"/>
      <c r="L4" s="342"/>
      <c r="M4" s="342"/>
      <c r="N4" s="342"/>
      <c r="O4" s="342"/>
      <c r="P4" s="342">
        <v>3.916</v>
      </c>
      <c r="Q4" s="342"/>
      <c r="R4" s="342"/>
      <c r="S4" s="342"/>
      <c r="T4" s="342">
        <v>237.664</v>
      </c>
      <c r="U4" s="343"/>
      <c r="V4" s="344"/>
      <c r="W4" s="110">
        <f aca="true" t="shared" si="0" ref="W4:W48">SUM(B4:V4)</f>
        <v>241.57999999999998</v>
      </c>
      <c r="X4" s="111">
        <f aca="true" t="shared" si="1" ref="X4:X48">W4/$W$48*100</f>
        <v>5.309472720875099</v>
      </c>
    </row>
    <row r="5" spans="1:24" ht="12.75">
      <c r="A5" s="336" t="s">
        <v>654</v>
      </c>
      <c r="B5" s="336"/>
      <c r="C5" s="337"/>
      <c r="D5" s="338"/>
      <c r="E5" s="339"/>
      <c r="F5" s="337"/>
      <c r="G5" s="338"/>
      <c r="H5" s="339"/>
      <c r="I5" s="342"/>
      <c r="J5" s="342"/>
      <c r="K5" s="342"/>
      <c r="L5" s="342"/>
      <c r="M5" s="342"/>
      <c r="N5" s="342"/>
      <c r="O5" s="342"/>
      <c r="P5" s="342">
        <v>3.533</v>
      </c>
      <c r="Q5" s="342"/>
      <c r="R5" s="342"/>
      <c r="S5" s="342"/>
      <c r="T5" s="342"/>
      <c r="U5" s="343"/>
      <c r="V5" s="344"/>
      <c r="W5" s="110">
        <f t="shared" si="0"/>
        <v>3.533</v>
      </c>
      <c r="X5" s="111">
        <f t="shared" si="1"/>
        <v>0.07764867589556967</v>
      </c>
    </row>
    <row r="6" spans="1:24" ht="12.75">
      <c r="A6" s="345" t="s">
        <v>196</v>
      </c>
      <c r="B6" s="345"/>
      <c r="C6" s="346"/>
      <c r="D6" s="347"/>
      <c r="E6" s="348"/>
      <c r="F6" s="346"/>
      <c r="G6" s="347"/>
      <c r="H6" s="348"/>
      <c r="I6" s="349"/>
      <c r="J6" s="349"/>
      <c r="K6" s="349"/>
      <c r="L6" s="349"/>
      <c r="M6" s="349"/>
      <c r="N6" s="349"/>
      <c r="O6" s="349">
        <v>1.999</v>
      </c>
      <c r="P6" s="349"/>
      <c r="Q6" s="349"/>
      <c r="R6" s="349"/>
      <c r="S6" s="349"/>
      <c r="T6" s="349"/>
      <c r="U6" s="350"/>
      <c r="V6" s="351">
        <v>135.622</v>
      </c>
      <c r="W6" s="112">
        <f t="shared" si="0"/>
        <v>137.621</v>
      </c>
      <c r="X6" s="113">
        <f t="shared" si="1"/>
        <v>3.0246499930439272</v>
      </c>
    </row>
    <row r="7" spans="1:24" ht="12.75">
      <c r="A7" s="345" t="s">
        <v>197</v>
      </c>
      <c r="B7" s="345"/>
      <c r="C7" s="346"/>
      <c r="D7" s="347"/>
      <c r="E7" s="348"/>
      <c r="F7" s="346"/>
      <c r="G7" s="347"/>
      <c r="H7" s="348"/>
      <c r="I7" s="349"/>
      <c r="J7" s="349"/>
      <c r="K7" s="349"/>
      <c r="L7" s="349"/>
      <c r="M7" s="349"/>
      <c r="N7" s="349"/>
      <c r="O7" s="349"/>
      <c r="P7" s="349">
        <v>3.262</v>
      </c>
      <c r="Q7" s="349"/>
      <c r="R7" s="349"/>
      <c r="S7" s="349"/>
      <c r="T7" s="349">
        <v>53.677</v>
      </c>
      <c r="U7" s="350"/>
      <c r="V7" s="351"/>
      <c r="W7" s="112">
        <f t="shared" si="0"/>
        <v>56.939</v>
      </c>
      <c r="X7" s="113">
        <f t="shared" si="1"/>
        <v>1.2514118190823214</v>
      </c>
    </row>
    <row r="8" spans="1:24" ht="12.75">
      <c r="A8" s="345" t="s">
        <v>198</v>
      </c>
      <c r="B8" s="345"/>
      <c r="C8" s="346"/>
      <c r="D8" s="347"/>
      <c r="E8" s="348"/>
      <c r="F8" s="346"/>
      <c r="G8" s="347"/>
      <c r="H8" s="348"/>
      <c r="I8" s="349"/>
      <c r="J8" s="349"/>
      <c r="K8" s="349"/>
      <c r="L8" s="349"/>
      <c r="M8" s="349"/>
      <c r="N8" s="349"/>
      <c r="O8" s="349"/>
      <c r="P8" s="349">
        <v>54.441</v>
      </c>
      <c r="Q8" s="349"/>
      <c r="R8" s="349"/>
      <c r="S8" s="349"/>
      <c r="T8" s="349"/>
      <c r="U8" s="350"/>
      <c r="V8" s="351"/>
      <c r="W8" s="112">
        <f t="shared" si="0"/>
        <v>54.441</v>
      </c>
      <c r="X8" s="113">
        <f t="shared" si="1"/>
        <v>1.1965104909229294</v>
      </c>
    </row>
    <row r="9" spans="1:24" ht="12.75">
      <c r="A9" s="345" t="s">
        <v>199</v>
      </c>
      <c r="B9" s="345"/>
      <c r="C9" s="346"/>
      <c r="D9" s="347"/>
      <c r="E9" s="348"/>
      <c r="F9" s="346"/>
      <c r="G9" s="347"/>
      <c r="H9" s="348"/>
      <c r="I9" s="349"/>
      <c r="J9" s="349"/>
      <c r="K9" s="349"/>
      <c r="L9" s="349"/>
      <c r="M9" s="349"/>
      <c r="N9" s="349"/>
      <c r="O9" s="349"/>
      <c r="P9" s="349"/>
      <c r="Q9" s="349">
        <v>49.621</v>
      </c>
      <c r="R9" s="349"/>
      <c r="S9" s="349"/>
      <c r="T9" s="349"/>
      <c r="U9" s="350"/>
      <c r="V9" s="351">
        <v>248.022</v>
      </c>
      <c r="W9" s="112">
        <f t="shared" si="0"/>
        <v>297.643</v>
      </c>
      <c r="X9" s="113">
        <f t="shared" si="1"/>
        <v>6.541631712308249</v>
      </c>
    </row>
    <row r="10" spans="1:24" ht="12.75">
      <c r="A10" s="345" t="s">
        <v>200</v>
      </c>
      <c r="B10" s="345"/>
      <c r="C10" s="346"/>
      <c r="D10" s="347"/>
      <c r="E10" s="348"/>
      <c r="F10" s="346"/>
      <c r="G10" s="347"/>
      <c r="H10" s="348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>
        <v>190.188</v>
      </c>
      <c r="U10" s="350"/>
      <c r="V10" s="351"/>
      <c r="W10" s="112">
        <f t="shared" si="0"/>
        <v>190.188</v>
      </c>
      <c r="X10" s="113">
        <f t="shared" si="1"/>
        <v>4.179973498790435</v>
      </c>
    </row>
    <row r="11" spans="1:24" ht="12.75">
      <c r="A11" s="345" t="s">
        <v>201</v>
      </c>
      <c r="B11" s="345"/>
      <c r="C11" s="346"/>
      <c r="D11" s="347"/>
      <c r="E11" s="348"/>
      <c r="F11" s="346"/>
      <c r="G11" s="347"/>
      <c r="H11" s="348"/>
      <c r="I11" s="349"/>
      <c r="J11" s="349"/>
      <c r="K11" s="349"/>
      <c r="L11" s="349"/>
      <c r="M11" s="349"/>
      <c r="N11" s="349">
        <v>1.789</v>
      </c>
      <c r="O11" s="349"/>
      <c r="P11" s="349">
        <v>109.439</v>
      </c>
      <c r="Q11" s="349"/>
      <c r="R11" s="349"/>
      <c r="S11" s="349"/>
      <c r="T11" s="349">
        <v>135.171</v>
      </c>
      <c r="U11" s="350"/>
      <c r="V11" s="351">
        <v>320.22</v>
      </c>
      <c r="W11" s="112">
        <f t="shared" si="0"/>
        <v>566.619</v>
      </c>
      <c r="X11" s="113">
        <f t="shared" si="1"/>
        <v>12.453216837608775</v>
      </c>
    </row>
    <row r="12" spans="1:24" ht="12.75">
      <c r="A12" s="345" t="s">
        <v>202</v>
      </c>
      <c r="B12" s="345"/>
      <c r="C12" s="346"/>
      <c r="D12" s="347"/>
      <c r="E12" s="348"/>
      <c r="F12" s="346"/>
      <c r="G12" s="347"/>
      <c r="H12" s="348"/>
      <c r="I12" s="349">
        <v>1.83</v>
      </c>
      <c r="J12" s="349"/>
      <c r="K12" s="349"/>
      <c r="L12" s="349"/>
      <c r="M12" s="349"/>
      <c r="N12" s="349"/>
      <c r="O12" s="349">
        <v>0.885</v>
      </c>
      <c r="P12" s="349">
        <v>241.784</v>
      </c>
      <c r="Q12" s="349"/>
      <c r="R12" s="349"/>
      <c r="S12" s="349"/>
      <c r="T12" s="349"/>
      <c r="U12" s="350"/>
      <c r="V12" s="351"/>
      <c r="W12" s="112">
        <f t="shared" si="0"/>
        <v>244.499</v>
      </c>
      <c r="X12" s="113">
        <f t="shared" si="1"/>
        <v>5.373626834925245</v>
      </c>
    </row>
    <row r="13" spans="1:24" ht="12.75">
      <c r="A13" s="345" t="s">
        <v>203</v>
      </c>
      <c r="B13" s="345"/>
      <c r="C13" s="346"/>
      <c r="D13" s="347"/>
      <c r="E13" s="348"/>
      <c r="F13" s="346"/>
      <c r="G13" s="347"/>
      <c r="H13" s="348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>
        <v>65.572</v>
      </c>
      <c r="U13" s="350"/>
      <c r="V13" s="351"/>
      <c r="W13" s="112">
        <f t="shared" si="0"/>
        <v>65.572</v>
      </c>
      <c r="X13" s="113">
        <f t="shared" si="1"/>
        <v>1.441148875127171</v>
      </c>
    </row>
    <row r="14" spans="1:24" ht="12.75">
      <c r="A14" s="345" t="s">
        <v>204</v>
      </c>
      <c r="B14" s="345"/>
      <c r="C14" s="346"/>
      <c r="D14" s="347"/>
      <c r="E14" s="348"/>
      <c r="F14" s="346"/>
      <c r="G14" s="347"/>
      <c r="H14" s="348"/>
      <c r="I14" s="349"/>
      <c r="J14" s="349"/>
      <c r="K14" s="349"/>
      <c r="L14" s="349">
        <v>0.66</v>
      </c>
      <c r="M14" s="349"/>
      <c r="N14" s="349"/>
      <c r="O14" s="349"/>
      <c r="P14" s="349">
        <v>68.293</v>
      </c>
      <c r="Q14" s="349"/>
      <c r="R14" s="349"/>
      <c r="S14" s="349"/>
      <c r="T14" s="349">
        <v>26.545</v>
      </c>
      <c r="U14" s="350"/>
      <c r="V14" s="351"/>
      <c r="W14" s="112">
        <f t="shared" si="0"/>
        <v>95.498</v>
      </c>
      <c r="X14" s="113">
        <f t="shared" si="1"/>
        <v>2.098865907352141</v>
      </c>
    </row>
    <row r="15" spans="1:24" ht="12.75">
      <c r="A15" s="345" t="s">
        <v>519</v>
      </c>
      <c r="B15" s="345"/>
      <c r="C15" s="346"/>
      <c r="D15" s="347"/>
      <c r="E15" s="348"/>
      <c r="F15" s="346"/>
      <c r="G15" s="347"/>
      <c r="H15" s="348"/>
      <c r="I15" s="349"/>
      <c r="J15" s="349"/>
      <c r="K15" s="349"/>
      <c r="L15" s="349"/>
      <c r="M15" s="349"/>
      <c r="N15" s="349">
        <v>1.789</v>
      </c>
      <c r="O15" s="349"/>
      <c r="P15" s="349">
        <v>83.752</v>
      </c>
      <c r="Q15" s="349"/>
      <c r="R15" s="349"/>
      <c r="S15" s="349"/>
      <c r="T15" s="349">
        <v>15.048</v>
      </c>
      <c r="U15" s="350"/>
      <c r="V15" s="351"/>
      <c r="W15" s="112">
        <f t="shared" si="0"/>
        <v>100.589</v>
      </c>
      <c r="X15" s="113">
        <f t="shared" si="1"/>
        <v>2.2107564844776277</v>
      </c>
    </row>
    <row r="16" spans="1:24" ht="12.75">
      <c r="A16" s="345" t="s">
        <v>205</v>
      </c>
      <c r="B16" s="345"/>
      <c r="C16" s="346"/>
      <c r="D16" s="347"/>
      <c r="E16" s="348"/>
      <c r="F16" s="346"/>
      <c r="G16" s="347"/>
      <c r="H16" s="348"/>
      <c r="I16" s="349"/>
      <c r="J16" s="349"/>
      <c r="K16" s="349"/>
      <c r="L16" s="349"/>
      <c r="M16" s="349"/>
      <c r="N16" s="349"/>
      <c r="O16" s="349"/>
      <c r="P16" s="349"/>
      <c r="Q16" s="349">
        <v>3.329</v>
      </c>
      <c r="R16" s="349"/>
      <c r="S16" s="349"/>
      <c r="T16" s="349">
        <v>15.048</v>
      </c>
      <c r="U16" s="350"/>
      <c r="V16" s="351"/>
      <c r="W16" s="112">
        <f t="shared" si="0"/>
        <v>18.377</v>
      </c>
      <c r="X16" s="113">
        <f t="shared" si="1"/>
        <v>0.40389179647123796</v>
      </c>
    </row>
    <row r="17" spans="1:24" ht="12.75">
      <c r="A17" s="345" t="s">
        <v>206</v>
      </c>
      <c r="B17" s="345"/>
      <c r="C17" s="346"/>
      <c r="D17" s="347"/>
      <c r="E17" s="348"/>
      <c r="F17" s="346"/>
      <c r="G17" s="347"/>
      <c r="H17" s="348"/>
      <c r="I17" s="349"/>
      <c r="J17" s="349"/>
      <c r="K17" s="349"/>
      <c r="L17" s="349"/>
      <c r="M17" s="349">
        <v>0.08</v>
      </c>
      <c r="N17" s="349"/>
      <c r="O17" s="349"/>
      <c r="P17" s="349">
        <v>27.67</v>
      </c>
      <c r="Q17" s="349"/>
      <c r="R17" s="349"/>
      <c r="S17" s="349"/>
      <c r="T17" s="349">
        <v>10.174</v>
      </c>
      <c r="U17" s="350"/>
      <c r="V17" s="351">
        <v>87.099</v>
      </c>
      <c r="W17" s="112">
        <f t="shared" si="0"/>
        <v>125.023</v>
      </c>
      <c r="X17" s="113">
        <f t="shared" si="1"/>
        <v>2.7477697159614514</v>
      </c>
    </row>
    <row r="18" spans="1:24" ht="12.75">
      <c r="A18" s="345" t="s">
        <v>207</v>
      </c>
      <c r="B18" s="345"/>
      <c r="C18" s="346"/>
      <c r="D18" s="347"/>
      <c r="E18" s="348"/>
      <c r="F18" s="346"/>
      <c r="G18" s="347"/>
      <c r="H18" s="348"/>
      <c r="I18" s="349"/>
      <c r="J18" s="349"/>
      <c r="K18" s="349"/>
      <c r="L18" s="349"/>
      <c r="M18" s="349"/>
      <c r="N18" s="349"/>
      <c r="O18" s="349"/>
      <c r="P18" s="349"/>
      <c r="Q18" s="349"/>
      <c r="R18" s="349">
        <v>0.237</v>
      </c>
      <c r="S18" s="349">
        <v>31.295</v>
      </c>
      <c r="T18" s="349">
        <v>26.046</v>
      </c>
      <c r="U18" s="350"/>
      <c r="V18" s="351"/>
      <c r="W18" s="112">
        <f t="shared" si="0"/>
        <v>57.578</v>
      </c>
      <c r="X18" s="113">
        <f t="shared" si="1"/>
        <v>1.2654558337716135</v>
      </c>
    </row>
    <row r="19" spans="1:27" ht="12.75">
      <c r="A19" s="345" t="s">
        <v>208</v>
      </c>
      <c r="B19" s="345"/>
      <c r="C19" s="346"/>
      <c r="D19" s="347"/>
      <c r="E19" s="348"/>
      <c r="F19" s="346"/>
      <c r="G19" s="347"/>
      <c r="H19" s="348"/>
      <c r="I19" s="349"/>
      <c r="J19" s="349"/>
      <c r="K19" s="349"/>
      <c r="L19" s="349"/>
      <c r="M19" s="349"/>
      <c r="N19" s="349"/>
      <c r="O19" s="349"/>
      <c r="P19" s="349">
        <v>88.4</v>
      </c>
      <c r="Q19" s="349"/>
      <c r="R19" s="349"/>
      <c r="S19" s="349"/>
      <c r="T19" s="349">
        <v>45.26</v>
      </c>
      <c r="U19" s="350"/>
      <c r="V19" s="351"/>
      <c r="W19" s="112">
        <f t="shared" si="0"/>
        <v>133.66</v>
      </c>
      <c r="X19" s="113">
        <f t="shared" si="1"/>
        <v>2.93759468446132</v>
      </c>
      <c r="Z19"/>
      <c r="AA19"/>
    </row>
    <row r="20" spans="1:24" ht="12.75">
      <c r="A20" s="345" t="s">
        <v>209</v>
      </c>
      <c r="B20" s="345"/>
      <c r="C20" s="346"/>
      <c r="D20" s="347"/>
      <c r="E20" s="348"/>
      <c r="F20" s="346"/>
      <c r="G20" s="347"/>
      <c r="H20" s="348"/>
      <c r="I20" s="349"/>
      <c r="J20" s="349"/>
      <c r="K20" s="349"/>
      <c r="L20" s="349"/>
      <c r="M20" s="349"/>
      <c r="N20" s="349"/>
      <c r="O20" s="349"/>
      <c r="P20" s="349">
        <v>34.611</v>
      </c>
      <c r="Q20" s="349"/>
      <c r="R20" s="349"/>
      <c r="S20" s="349"/>
      <c r="T20" s="349">
        <v>59.359</v>
      </c>
      <c r="U20" s="350"/>
      <c r="V20" s="351"/>
      <c r="W20" s="112">
        <f t="shared" si="0"/>
        <v>93.97</v>
      </c>
      <c r="X20" s="113">
        <f t="shared" si="1"/>
        <v>2.0652833495348664</v>
      </c>
    </row>
    <row r="21" spans="1:24" ht="12.75">
      <c r="A21" s="345" t="s">
        <v>210</v>
      </c>
      <c r="B21" s="345"/>
      <c r="C21" s="346"/>
      <c r="D21" s="347"/>
      <c r="E21" s="348"/>
      <c r="F21" s="346"/>
      <c r="G21" s="347"/>
      <c r="H21" s="348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>
        <v>59.306</v>
      </c>
      <c r="U21" s="350"/>
      <c r="V21" s="351"/>
      <c r="W21" s="112">
        <f t="shared" si="0"/>
        <v>59.306</v>
      </c>
      <c r="X21" s="113">
        <f t="shared" si="1"/>
        <v>1.3034340143398402</v>
      </c>
    </row>
    <row r="22" spans="1:24" ht="12.75">
      <c r="A22" s="345" t="s">
        <v>211</v>
      </c>
      <c r="B22" s="345"/>
      <c r="C22" s="346"/>
      <c r="D22" s="347"/>
      <c r="E22" s="348"/>
      <c r="F22" s="346"/>
      <c r="G22" s="347"/>
      <c r="H22" s="348"/>
      <c r="I22" s="349"/>
      <c r="J22" s="349"/>
      <c r="K22" s="349"/>
      <c r="L22" s="349"/>
      <c r="M22" s="349"/>
      <c r="N22" s="349"/>
      <c r="O22" s="349"/>
      <c r="P22" s="349">
        <v>54.729</v>
      </c>
      <c r="Q22" s="349"/>
      <c r="R22" s="349"/>
      <c r="S22" s="349"/>
      <c r="T22" s="349">
        <v>55.151</v>
      </c>
      <c r="U22" s="350"/>
      <c r="V22" s="351"/>
      <c r="W22" s="112">
        <f t="shared" si="0"/>
        <v>109.88</v>
      </c>
      <c r="X22" s="113">
        <f t="shared" si="1"/>
        <v>2.4149551393731095</v>
      </c>
    </row>
    <row r="23" spans="1:24" ht="12.75">
      <c r="A23" s="345" t="s">
        <v>212</v>
      </c>
      <c r="B23" s="345"/>
      <c r="C23" s="346"/>
      <c r="D23" s="347"/>
      <c r="E23" s="348"/>
      <c r="F23" s="346"/>
      <c r="G23" s="347"/>
      <c r="H23" s="348"/>
      <c r="I23" s="349"/>
      <c r="J23" s="349"/>
      <c r="K23" s="349"/>
      <c r="L23" s="349"/>
      <c r="M23" s="349"/>
      <c r="N23" s="349"/>
      <c r="O23" s="349"/>
      <c r="P23" s="349">
        <v>3.914</v>
      </c>
      <c r="Q23" s="349"/>
      <c r="R23" s="349"/>
      <c r="S23" s="349"/>
      <c r="T23" s="349">
        <v>90.164</v>
      </c>
      <c r="U23" s="350"/>
      <c r="V23" s="351"/>
      <c r="W23" s="112">
        <f t="shared" si="0"/>
        <v>94.078</v>
      </c>
      <c r="X23" s="113">
        <f t="shared" si="1"/>
        <v>2.0676569858203804</v>
      </c>
    </row>
    <row r="24" spans="1:24" ht="12.75">
      <c r="A24" s="345" t="s">
        <v>213</v>
      </c>
      <c r="B24" s="345"/>
      <c r="C24" s="346"/>
      <c r="D24" s="347"/>
      <c r="E24" s="348"/>
      <c r="F24" s="346"/>
      <c r="G24" s="347"/>
      <c r="H24" s="348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>
        <v>24.711</v>
      </c>
      <c r="U24" s="350"/>
      <c r="V24" s="351"/>
      <c r="W24" s="112">
        <f t="shared" si="0"/>
        <v>24.711</v>
      </c>
      <c r="X24" s="113">
        <f t="shared" si="1"/>
        <v>0.5431011689938925</v>
      </c>
    </row>
    <row r="25" spans="1:24" ht="12.75">
      <c r="A25" s="345" t="s">
        <v>214</v>
      </c>
      <c r="B25" s="345"/>
      <c r="C25" s="346"/>
      <c r="D25" s="347"/>
      <c r="E25" s="348"/>
      <c r="F25" s="346"/>
      <c r="G25" s="347"/>
      <c r="H25" s="348"/>
      <c r="I25" s="349"/>
      <c r="J25" s="349"/>
      <c r="K25" s="349"/>
      <c r="L25" s="349"/>
      <c r="M25" s="349"/>
      <c r="N25" s="349"/>
      <c r="O25" s="349"/>
      <c r="P25" s="349">
        <v>16.357</v>
      </c>
      <c r="Q25" s="349"/>
      <c r="R25" s="349"/>
      <c r="S25" s="349"/>
      <c r="T25" s="349">
        <v>24.736</v>
      </c>
      <c r="U25" s="350"/>
      <c r="V25" s="351"/>
      <c r="W25" s="112">
        <f t="shared" si="0"/>
        <v>41.093</v>
      </c>
      <c r="X25" s="113">
        <f t="shared" si="1"/>
        <v>0.903146628524383</v>
      </c>
    </row>
    <row r="26" spans="1:24" ht="12.75">
      <c r="A26" s="345" t="s">
        <v>215</v>
      </c>
      <c r="B26" s="345"/>
      <c r="C26" s="346"/>
      <c r="D26" s="347"/>
      <c r="E26" s="348"/>
      <c r="F26" s="346"/>
      <c r="G26" s="347"/>
      <c r="H26" s="348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>
        <v>122.82</v>
      </c>
      <c r="U26" s="350"/>
      <c r="V26" s="351"/>
      <c r="W26" s="112">
        <f t="shared" si="0"/>
        <v>122.82</v>
      </c>
      <c r="X26" s="113">
        <f t="shared" si="1"/>
        <v>2.6993519313597134</v>
      </c>
    </row>
    <row r="27" spans="1:24" ht="12.75">
      <c r="A27" s="345" t="s">
        <v>216</v>
      </c>
      <c r="B27" s="345"/>
      <c r="C27" s="346"/>
      <c r="D27" s="347"/>
      <c r="E27" s="348"/>
      <c r="F27" s="346"/>
      <c r="G27" s="347"/>
      <c r="H27" s="348"/>
      <c r="I27" s="349"/>
      <c r="J27" s="349"/>
      <c r="K27" s="349"/>
      <c r="L27" s="349"/>
      <c r="M27" s="349"/>
      <c r="N27" s="349"/>
      <c r="O27" s="349"/>
      <c r="P27" s="349">
        <v>9.731</v>
      </c>
      <c r="Q27" s="349">
        <v>28.851</v>
      </c>
      <c r="R27" s="349"/>
      <c r="S27" s="349"/>
      <c r="T27" s="349"/>
      <c r="U27" s="350"/>
      <c r="V27" s="351">
        <v>113.424</v>
      </c>
      <c r="W27" s="112">
        <f t="shared" si="0"/>
        <v>152.006</v>
      </c>
      <c r="X27" s="113">
        <f t="shared" si="1"/>
        <v>3.3408051594061607</v>
      </c>
    </row>
    <row r="28" spans="1:24" ht="12.75">
      <c r="A28" s="345" t="s">
        <v>217</v>
      </c>
      <c r="B28" s="345"/>
      <c r="C28" s="346"/>
      <c r="D28" s="347"/>
      <c r="E28" s="348"/>
      <c r="F28" s="346"/>
      <c r="G28" s="347"/>
      <c r="H28" s="348"/>
      <c r="I28" s="349"/>
      <c r="J28" s="349"/>
      <c r="K28" s="349"/>
      <c r="L28" s="349"/>
      <c r="M28" s="349"/>
      <c r="N28" s="349"/>
      <c r="O28" s="349"/>
      <c r="P28" s="349">
        <v>12.88</v>
      </c>
      <c r="Q28" s="349"/>
      <c r="R28" s="349"/>
      <c r="S28" s="349"/>
      <c r="T28" s="349"/>
      <c r="U28" s="350"/>
      <c r="V28" s="351"/>
      <c r="W28" s="112">
        <f t="shared" si="0"/>
        <v>12.88</v>
      </c>
      <c r="X28" s="113">
        <f t="shared" si="1"/>
        <v>0.2830781051613183</v>
      </c>
    </row>
    <row r="29" spans="1:24" ht="12.75">
      <c r="A29" s="345" t="s">
        <v>609</v>
      </c>
      <c r="B29" s="345"/>
      <c r="C29" s="346"/>
      <c r="D29" s="347"/>
      <c r="E29" s="348"/>
      <c r="F29" s="346"/>
      <c r="G29" s="347"/>
      <c r="H29" s="348"/>
      <c r="I29" s="349"/>
      <c r="J29" s="349"/>
      <c r="K29" s="349"/>
      <c r="L29" s="349"/>
      <c r="M29" s="349"/>
      <c r="N29" s="349"/>
      <c r="O29" s="349"/>
      <c r="P29" s="349">
        <v>5.706</v>
      </c>
      <c r="Q29" s="349"/>
      <c r="R29" s="349"/>
      <c r="S29" s="349"/>
      <c r="T29" s="349"/>
      <c r="U29" s="350"/>
      <c r="V29" s="351"/>
      <c r="W29" s="112">
        <f t="shared" si="0"/>
        <v>5.706</v>
      </c>
      <c r="X29" s="113">
        <f t="shared" si="1"/>
        <v>0.12540711708466476</v>
      </c>
    </row>
    <row r="30" spans="1:24" ht="12.75">
      <c r="A30" s="345" t="s">
        <v>218</v>
      </c>
      <c r="B30" s="345"/>
      <c r="C30" s="346"/>
      <c r="D30" s="347"/>
      <c r="E30" s="348"/>
      <c r="F30" s="346"/>
      <c r="G30" s="347"/>
      <c r="H30" s="348"/>
      <c r="I30" s="349"/>
      <c r="J30" s="349"/>
      <c r="K30" s="349"/>
      <c r="L30" s="349"/>
      <c r="M30" s="349"/>
      <c r="N30" s="349"/>
      <c r="O30" s="349"/>
      <c r="P30" s="349">
        <v>15.39</v>
      </c>
      <c r="Q30" s="349"/>
      <c r="R30" s="349"/>
      <c r="S30" s="349"/>
      <c r="T30" s="349"/>
      <c r="U30" s="350"/>
      <c r="V30" s="351"/>
      <c r="W30" s="112">
        <f t="shared" si="0"/>
        <v>15.39</v>
      </c>
      <c r="X30" s="113">
        <f t="shared" si="1"/>
        <v>0.33824317068576776</v>
      </c>
    </row>
    <row r="31" spans="1:24" ht="12.75">
      <c r="A31" s="345" t="s">
        <v>219</v>
      </c>
      <c r="B31" s="345"/>
      <c r="C31" s="346"/>
      <c r="D31" s="347"/>
      <c r="E31" s="348"/>
      <c r="F31" s="346"/>
      <c r="G31" s="347"/>
      <c r="H31" s="348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>
        <v>67.299</v>
      </c>
      <c r="U31" s="350"/>
      <c r="V31" s="351"/>
      <c r="W31" s="112">
        <f t="shared" si="0"/>
        <v>67.299</v>
      </c>
      <c r="X31" s="113">
        <f t="shared" si="1"/>
        <v>1.4791050775816428</v>
      </c>
    </row>
    <row r="32" spans="1:24" ht="12.75">
      <c r="A32" s="345" t="s">
        <v>220</v>
      </c>
      <c r="B32" s="350"/>
      <c r="C32" s="346"/>
      <c r="D32" s="349"/>
      <c r="E32" s="350"/>
      <c r="F32" s="346"/>
      <c r="G32" s="347"/>
      <c r="H32" s="350"/>
      <c r="I32" s="349">
        <v>0.792</v>
      </c>
      <c r="J32" s="349"/>
      <c r="K32" s="349"/>
      <c r="L32" s="349"/>
      <c r="M32" s="349"/>
      <c r="N32" s="349"/>
      <c r="O32" s="349"/>
      <c r="P32" s="349">
        <v>29.972</v>
      </c>
      <c r="Q32" s="349"/>
      <c r="R32" s="349"/>
      <c r="S32" s="349"/>
      <c r="T32" s="349">
        <v>29.212</v>
      </c>
      <c r="U32" s="350"/>
      <c r="V32" s="351"/>
      <c r="W32" s="112">
        <f t="shared" si="0"/>
        <v>59.976</v>
      </c>
      <c r="X32" s="113">
        <f t="shared" si="1"/>
        <v>1.31815935055553</v>
      </c>
    </row>
    <row r="33" spans="1:24" ht="12.75">
      <c r="A33" s="345" t="s">
        <v>221</v>
      </c>
      <c r="B33" s="345"/>
      <c r="C33" s="346"/>
      <c r="D33" s="347"/>
      <c r="E33" s="348"/>
      <c r="F33" s="346"/>
      <c r="G33" s="347"/>
      <c r="H33" s="348"/>
      <c r="I33" s="349"/>
      <c r="J33" s="349"/>
      <c r="K33" s="349"/>
      <c r="L33" s="349"/>
      <c r="M33" s="349"/>
      <c r="N33" s="349"/>
      <c r="O33" s="349"/>
      <c r="P33" s="349">
        <v>2.439</v>
      </c>
      <c r="Q33" s="349"/>
      <c r="R33" s="349"/>
      <c r="S33" s="349"/>
      <c r="T33" s="347">
        <v>5.661</v>
      </c>
      <c r="U33" s="348"/>
      <c r="V33" s="351">
        <v>83.042</v>
      </c>
      <c r="W33" s="112">
        <f t="shared" si="0"/>
        <v>91.142</v>
      </c>
      <c r="X33" s="113">
        <f t="shared" si="1"/>
        <v>2.003129243836403</v>
      </c>
    </row>
    <row r="34" spans="1:24" ht="12.75">
      <c r="A34" s="345" t="s">
        <v>222</v>
      </c>
      <c r="B34" s="345"/>
      <c r="C34" s="346"/>
      <c r="D34" s="347"/>
      <c r="E34" s="348"/>
      <c r="F34" s="346"/>
      <c r="G34" s="347"/>
      <c r="H34" s="348"/>
      <c r="I34" s="349"/>
      <c r="J34" s="349"/>
      <c r="K34" s="349"/>
      <c r="L34" s="349"/>
      <c r="M34" s="349"/>
      <c r="N34" s="349"/>
      <c r="O34" s="349"/>
      <c r="P34" s="349">
        <v>20.647</v>
      </c>
      <c r="Q34" s="349"/>
      <c r="R34" s="349"/>
      <c r="S34" s="349">
        <v>1.302</v>
      </c>
      <c r="T34" s="347">
        <v>107.381</v>
      </c>
      <c r="U34" s="348"/>
      <c r="V34" s="351"/>
      <c r="W34" s="112">
        <f t="shared" si="0"/>
        <v>129.32999999999998</v>
      </c>
      <c r="X34" s="113">
        <f t="shared" si="1"/>
        <v>2.8424294519032056</v>
      </c>
    </row>
    <row r="35" spans="1:24" ht="12.75">
      <c r="A35" s="345" t="s">
        <v>223</v>
      </c>
      <c r="B35" s="345"/>
      <c r="C35" s="346"/>
      <c r="D35" s="347"/>
      <c r="E35" s="348"/>
      <c r="F35" s="346"/>
      <c r="G35" s="347"/>
      <c r="H35" s="348"/>
      <c r="I35" s="349"/>
      <c r="J35" s="349"/>
      <c r="K35" s="349"/>
      <c r="L35" s="349"/>
      <c r="M35" s="349"/>
      <c r="N35" s="349"/>
      <c r="O35" s="349"/>
      <c r="P35" s="349">
        <v>11.645</v>
      </c>
      <c r="Q35" s="349"/>
      <c r="R35" s="349"/>
      <c r="S35" s="349"/>
      <c r="T35" s="347">
        <v>85.26</v>
      </c>
      <c r="U35" s="348"/>
      <c r="V35" s="351"/>
      <c r="W35" s="112">
        <f t="shared" si="0"/>
        <v>96.905</v>
      </c>
      <c r="X35" s="113">
        <f t="shared" si="1"/>
        <v>2.129789113405089</v>
      </c>
    </row>
    <row r="36" spans="1:24" ht="12.75">
      <c r="A36" s="345" t="s">
        <v>224</v>
      </c>
      <c r="B36" s="345"/>
      <c r="C36" s="346"/>
      <c r="D36" s="347"/>
      <c r="E36" s="348"/>
      <c r="F36" s="346"/>
      <c r="G36" s="347"/>
      <c r="H36" s="348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>
        <v>82.2</v>
      </c>
      <c r="U36" s="350"/>
      <c r="V36" s="351"/>
      <c r="W36" s="112">
        <f t="shared" si="0"/>
        <v>82.2</v>
      </c>
      <c r="X36" s="113">
        <f t="shared" si="1"/>
        <v>1.8066009506413325</v>
      </c>
    </row>
    <row r="37" spans="1:24" ht="12.75">
      <c r="A37" s="345" t="s">
        <v>225</v>
      </c>
      <c r="B37" s="345"/>
      <c r="C37" s="346"/>
      <c r="D37" s="347"/>
      <c r="E37" s="348"/>
      <c r="F37" s="346"/>
      <c r="G37" s="347"/>
      <c r="H37" s="348"/>
      <c r="I37" s="349"/>
      <c r="J37" s="349"/>
      <c r="K37" s="349"/>
      <c r="L37" s="349"/>
      <c r="M37" s="349"/>
      <c r="N37" s="349"/>
      <c r="O37" s="349">
        <v>3.133</v>
      </c>
      <c r="P37" s="349">
        <v>55.425</v>
      </c>
      <c r="Q37" s="349"/>
      <c r="R37" s="349"/>
      <c r="S37" s="349"/>
      <c r="T37" s="349"/>
      <c r="U37" s="350"/>
      <c r="V37" s="351"/>
      <c r="W37" s="112">
        <f t="shared" si="0"/>
        <v>58.558</v>
      </c>
      <c r="X37" s="113">
        <f t="shared" si="1"/>
        <v>1.286994385251279</v>
      </c>
    </row>
    <row r="38" spans="1:24" ht="12.75">
      <c r="A38" s="345" t="s">
        <v>226</v>
      </c>
      <c r="B38" s="345"/>
      <c r="C38" s="346"/>
      <c r="D38" s="347"/>
      <c r="E38" s="348"/>
      <c r="F38" s="346"/>
      <c r="G38" s="347"/>
      <c r="H38" s="348"/>
      <c r="I38" s="349"/>
      <c r="J38" s="349"/>
      <c r="K38" s="349"/>
      <c r="L38" s="349"/>
      <c r="M38" s="349"/>
      <c r="N38" s="349"/>
      <c r="O38" s="349"/>
      <c r="P38" s="349">
        <v>7.277</v>
      </c>
      <c r="Q38" s="349"/>
      <c r="R38" s="349"/>
      <c r="S38" s="349"/>
      <c r="T38" s="349">
        <v>90.911</v>
      </c>
      <c r="U38" s="350"/>
      <c r="V38" s="351"/>
      <c r="W38" s="112">
        <f t="shared" si="0"/>
        <v>98.188</v>
      </c>
      <c r="X38" s="113">
        <f t="shared" si="1"/>
        <v>2.1579870333524473</v>
      </c>
    </row>
    <row r="39" spans="1:24" ht="12.75">
      <c r="A39" s="345" t="s">
        <v>227</v>
      </c>
      <c r="B39" s="345"/>
      <c r="C39" s="346"/>
      <c r="D39" s="347"/>
      <c r="E39" s="348"/>
      <c r="F39" s="346"/>
      <c r="G39" s="347"/>
      <c r="H39" s="348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50"/>
      <c r="V39" s="351">
        <v>65.351</v>
      </c>
      <c r="W39" s="112">
        <f t="shared" si="0"/>
        <v>65.351</v>
      </c>
      <c r="X39" s="113">
        <f t="shared" si="1"/>
        <v>1.4362917119873688</v>
      </c>
    </row>
    <row r="40" spans="1:24" ht="12.75">
      <c r="A40" s="345" t="s">
        <v>228</v>
      </c>
      <c r="B40" s="345"/>
      <c r="C40" s="346"/>
      <c r="D40" s="347"/>
      <c r="E40" s="348"/>
      <c r="F40" s="346"/>
      <c r="G40" s="347"/>
      <c r="H40" s="348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>
        <v>31.153</v>
      </c>
      <c r="U40" s="350"/>
      <c r="V40" s="351"/>
      <c r="W40" s="112">
        <f t="shared" si="0"/>
        <v>31.153</v>
      </c>
      <c r="X40" s="113">
        <f t="shared" si="1"/>
        <v>0.6846841778020611</v>
      </c>
    </row>
    <row r="41" spans="1:24" ht="12.75">
      <c r="A41" s="345" t="s">
        <v>229</v>
      </c>
      <c r="B41" s="345"/>
      <c r="C41" s="346"/>
      <c r="D41" s="347"/>
      <c r="E41" s="348"/>
      <c r="F41" s="346"/>
      <c r="G41" s="347"/>
      <c r="H41" s="348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>
        <v>32.46</v>
      </c>
      <c r="U41" s="350">
        <v>0.999</v>
      </c>
      <c r="V41" s="351">
        <v>65.16</v>
      </c>
      <c r="W41" s="112">
        <f t="shared" si="0"/>
        <v>98.619</v>
      </c>
      <c r="X41" s="113">
        <f t="shared" si="1"/>
        <v>2.167459600380749</v>
      </c>
    </row>
    <row r="42" spans="1:24" ht="12.75">
      <c r="A42" s="345" t="s">
        <v>230</v>
      </c>
      <c r="B42" s="345"/>
      <c r="C42" s="346"/>
      <c r="D42" s="347"/>
      <c r="E42" s="348"/>
      <c r="F42" s="346"/>
      <c r="G42" s="347"/>
      <c r="H42" s="348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>
        <v>72.568</v>
      </c>
      <c r="U42" s="350"/>
      <c r="V42" s="351"/>
      <c r="W42" s="112">
        <f t="shared" si="0"/>
        <v>72.568</v>
      </c>
      <c r="X42" s="113">
        <f t="shared" si="1"/>
        <v>1.5949077589554768</v>
      </c>
    </row>
    <row r="43" spans="1:24" ht="12.75">
      <c r="A43" s="345" t="s">
        <v>231</v>
      </c>
      <c r="B43" s="345"/>
      <c r="C43" s="346"/>
      <c r="D43" s="347"/>
      <c r="E43" s="348"/>
      <c r="F43" s="346"/>
      <c r="G43" s="347"/>
      <c r="H43" s="348"/>
      <c r="I43" s="349"/>
      <c r="J43" s="349"/>
      <c r="K43" s="349"/>
      <c r="L43" s="349"/>
      <c r="M43" s="349"/>
      <c r="N43" s="349"/>
      <c r="O43" s="349"/>
      <c r="P43" s="349">
        <v>1.97</v>
      </c>
      <c r="Q43" s="349"/>
      <c r="R43" s="349"/>
      <c r="S43" s="349"/>
      <c r="T43" s="349">
        <v>43.784</v>
      </c>
      <c r="U43" s="350"/>
      <c r="V43" s="351">
        <v>95.715</v>
      </c>
      <c r="W43" s="112">
        <f t="shared" si="0"/>
        <v>141.469</v>
      </c>
      <c r="X43" s="113">
        <f t="shared" si="1"/>
        <v>3.109221774772246</v>
      </c>
    </row>
    <row r="44" spans="1:24" ht="12.75">
      <c r="A44" s="345" t="s">
        <v>232</v>
      </c>
      <c r="B44" s="345"/>
      <c r="C44" s="346"/>
      <c r="D44" s="347"/>
      <c r="E44" s="348"/>
      <c r="F44" s="346"/>
      <c r="G44" s="347"/>
      <c r="H44" s="348"/>
      <c r="I44" s="349"/>
      <c r="J44" s="349"/>
      <c r="K44" s="349"/>
      <c r="L44" s="349"/>
      <c r="M44" s="349"/>
      <c r="N44" s="349"/>
      <c r="O44" s="349"/>
      <c r="P44" s="349">
        <v>37.088</v>
      </c>
      <c r="Q44" s="349"/>
      <c r="R44" s="349"/>
      <c r="S44" s="349"/>
      <c r="T44" s="349">
        <v>105.262</v>
      </c>
      <c r="U44" s="350"/>
      <c r="V44" s="351"/>
      <c r="W44" s="112">
        <f t="shared" si="0"/>
        <v>142.35</v>
      </c>
      <c r="X44" s="113">
        <f t="shared" si="1"/>
        <v>3.1285844929901905</v>
      </c>
    </row>
    <row r="45" spans="1:24" ht="12.75">
      <c r="A45" s="345" t="s">
        <v>233</v>
      </c>
      <c r="B45" s="345"/>
      <c r="C45" s="346"/>
      <c r="D45" s="347"/>
      <c r="E45" s="348"/>
      <c r="F45" s="346"/>
      <c r="G45" s="347"/>
      <c r="H45" s="348"/>
      <c r="I45" s="349"/>
      <c r="J45" s="349"/>
      <c r="K45" s="349"/>
      <c r="L45" s="349"/>
      <c r="M45" s="349"/>
      <c r="N45" s="349"/>
      <c r="O45" s="349"/>
      <c r="P45" s="349">
        <v>29.95</v>
      </c>
      <c r="Q45" s="349"/>
      <c r="R45" s="349"/>
      <c r="S45" s="349"/>
      <c r="T45" s="349">
        <v>2.718</v>
      </c>
      <c r="U45" s="350"/>
      <c r="V45" s="351"/>
      <c r="W45" s="112">
        <f t="shared" si="0"/>
        <v>32.668</v>
      </c>
      <c r="X45" s="113">
        <f t="shared" si="1"/>
        <v>0.7179810201405237</v>
      </c>
    </row>
    <row r="46" spans="1:24" ht="12.75">
      <c r="A46" s="345" t="s">
        <v>234</v>
      </c>
      <c r="B46" s="345"/>
      <c r="C46" s="346"/>
      <c r="D46" s="347"/>
      <c r="E46" s="348"/>
      <c r="F46" s="346"/>
      <c r="G46" s="347"/>
      <c r="H46" s="348"/>
      <c r="I46" s="349"/>
      <c r="J46" s="349">
        <v>1.2</v>
      </c>
      <c r="K46" s="349"/>
      <c r="L46" s="349"/>
      <c r="M46" s="349"/>
      <c r="N46" s="349"/>
      <c r="O46" s="349"/>
      <c r="P46" s="349">
        <v>5.706</v>
      </c>
      <c r="Q46" s="349"/>
      <c r="R46" s="349"/>
      <c r="S46" s="349"/>
      <c r="T46" s="349">
        <v>29.728</v>
      </c>
      <c r="U46" s="350"/>
      <c r="V46" s="351"/>
      <c r="W46" s="112">
        <f t="shared" si="0"/>
        <v>36.634</v>
      </c>
      <c r="X46" s="113">
        <f t="shared" si="1"/>
        <v>0.8051462192919048</v>
      </c>
    </row>
    <row r="47" spans="1:24" ht="13.5" thickBot="1">
      <c r="A47" s="352" t="s">
        <v>235</v>
      </c>
      <c r="B47" s="352"/>
      <c r="C47" s="353"/>
      <c r="D47" s="354"/>
      <c r="E47" s="355"/>
      <c r="F47" s="356"/>
      <c r="G47" s="357"/>
      <c r="H47" s="358"/>
      <c r="I47" s="359"/>
      <c r="J47" s="359"/>
      <c r="K47" s="359"/>
      <c r="L47" s="359"/>
      <c r="M47" s="359"/>
      <c r="N47" s="359"/>
      <c r="O47" s="359"/>
      <c r="P47" s="359">
        <v>28.333</v>
      </c>
      <c r="Q47" s="359"/>
      <c r="R47" s="359"/>
      <c r="S47" s="359"/>
      <c r="T47" s="359">
        <v>96.038</v>
      </c>
      <c r="U47" s="360"/>
      <c r="V47" s="361"/>
      <c r="W47" s="114">
        <f t="shared" si="0"/>
        <v>124.371</v>
      </c>
      <c r="X47" s="115">
        <f t="shared" si="1"/>
        <v>2.733439985793347</v>
      </c>
    </row>
    <row r="48" spans="1:25" ht="12.75">
      <c r="A48" s="116" t="s">
        <v>148</v>
      </c>
      <c r="B48" s="110"/>
      <c r="C48" s="110">
        <f>SUM(C4:C47)</f>
        <v>0</v>
      </c>
      <c r="D48" s="117"/>
      <c r="E48" s="118"/>
      <c r="F48" s="110">
        <f>SUM(F4:F47)</f>
        <v>0</v>
      </c>
      <c r="G48" s="117"/>
      <c r="H48" s="118"/>
      <c r="I48" s="119">
        <f>SUM(I4:I47)</f>
        <v>2.622</v>
      </c>
      <c r="J48" s="119">
        <f>SUM(J4:J47)</f>
        <v>1.2</v>
      </c>
      <c r="K48" s="119"/>
      <c r="L48" s="119">
        <f>SUM(L4:L47)</f>
        <v>0.66</v>
      </c>
      <c r="M48" s="119">
        <f>SUM(M4:M47)</f>
        <v>0.08</v>
      </c>
      <c r="N48" s="119">
        <f>SUM(N4:N47)</f>
        <v>3.578</v>
      </c>
      <c r="O48" s="119">
        <f aca="true" t="shared" si="2" ref="O48:V48">SUM(O4:O47)</f>
        <v>6.017</v>
      </c>
      <c r="P48" s="119">
        <f t="shared" si="2"/>
        <v>1068.2599999999998</v>
      </c>
      <c r="Q48" s="119">
        <f t="shared" si="2"/>
        <v>81.801</v>
      </c>
      <c r="R48" s="119">
        <f>SUM(R4:R47)</f>
        <v>0.237</v>
      </c>
      <c r="S48" s="119">
        <f t="shared" si="2"/>
        <v>32.597</v>
      </c>
      <c r="T48" s="119">
        <f t="shared" si="2"/>
        <v>2138.2750000000005</v>
      </c>
      <c r="U48" s="119">
        <f>SUM(U4:U47)</f>
        <v>0.999</v>
      </c>
      <c r="V48" s="120">
        <f t="shared" si="2"/>
        <v>1213.6550000000002</v>
      </c>
      <c r="W48" s="110">
        <f t="shared" si="0"/>
        <v>4549.981</v>
      </c>
      <c r="X48" s="111">
        <f t="shared" si="1"/>
        <v>100</v>
      </c>
      <c r="Y48" s="84"/>
    </row>
    <row r="49" spans="1:24" s="101" customFormat="1" ht="13.5" thickBot="1">
      <c r="A49" s="121" t="s">
        <v>17</v>
      </c>
      <c r="B49" s="122"/>
      <c r="C49" s="123">
        <f>C48/$W$48*100</f>
        <v>0</v>
      </c>
      <c r="D49" s="124"/>
      <c r="E49" s="125"/>
      <c r="F49" s="414">
        <f>F48/$W$48*100</f>
        <v>0</v>
      </c>
      <c r="G49" s="415"/>
      <c r="H49" s="416"/>
      <c r="I49" s="417">
        <f>I48/$W$48*100</f>
        <v>0.05762661426498265</v>
      </c>
      <c r="J49" s="417">
        <f>J48/$W$48*100</f>
        <v>0.026373736505712883</v>
      </c>
      <c r="K49" s="417"/>
      <c r="L49" s="417">
        <f aca="true" t="shared" si="3" ref="L49:W49">L48/$W$48*100</f>
        <v>0.014505555078142085</v>
      </c>
      <c r="M49" s="417">
        <f t="shared" si="3"/>
        <v>0.0017582491003808587</v>
      </c>
      <c r="N49" s="417">
        <f t="shared" si="3"/>
        <v>0.07863769101453391</v>
      </c>
      <c r="O49" s="417">
        <f t="shared" si="3"/>
        <v>0.13224231046239535</v>
      </c>
      <c r="P49" s="417">
        <f t="shared" si="3"/>
        <v>23.478339799660695</v>
      </c>
      <c r="Q49" s="417">
        <f t="shared" si="3"/>
        <v>1.7978316832531829</v>
      </c>
      <c r="R49" s="417">
        <f t="shared" si="3"/>
        <v>0.005208812959878294</v>
      </c>
      <c r="S49" s="417">
        <f t="shared" si="3"/>
        <v>0.7164205740639357</v>
      </c>
      <c r="T49" s="417">
        <f t="shared" si="3"/>
        <v>46.99525118896102</v>
      </c>
      <c r="U49" s="417">
        <f t="shared" si="3"/>
        <v>0.021956135641005976</v>
      </c>
      <c r="V49" s="418">
        <f t="shared" si="3"/>
        <v>26.673847649034144</v>
      </c>
      <c r="W49" s="126">
        <f t="shared" si="3"/>
        <v>100</v>
      </c>
      <c r="X49" s="127"/>
    </row>
    <row r="50" spans="1:24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128"/>
    </row>
    <row r="52" spans="14:20" ht="13.5">
      <c r="N52" s="80"/>
      <c r="O52" s="129"/>
      <c r="P52" s="129"/>
      <c r="Q52" s="129"/>
      <c r="R52" s="129"/>
      <c r="S52" s="80"/>
      <c r="T52" s="80"/>
    </row>
    <row r="53" spans="14:20" ht="12.75">
      <c r="N53" s="80"/>
      <c r="O53" s="80"/>
      <c r="P53" s="80"/>
      <c r="Q53" s="80"/>
      <c r="R53" s="80"/>
      <c r="S53" s="80"/>
      <c r="T53" s="80"/>
    </row>
    <row r="54" spans="14:20" ht="12.75">
      <c r="N54" s="80"/>
      <c r="O54" s="80"/>
      <c r="P54" s="80"/>
      <c r="Q54" s="80"/>
      <c r="R54" s="80"/>
      <c r="S54" s="80"/>
      <c r="T54" s="80"/>
    </row>
    <row r="55" spans="17:22" ht="13.5">
      <c r="Q55" s="129"/>
      <c r="R55" s="129"/>
      <c r="S55" s="129"/>
      <c r="T55" s="130"/>
      <c r="U55" s="130"/>
      <c r="V55" s="131"/>
    </row>
    <row r="141" spans="16:22" ht="12.75">
      <c r="P141" s="84"/>
      <c r="Q141" s="84"/>
      <c r="R141" s="84"/>
      <c r="S141" s="84"/>
      <c r="T141" s="84"/>
      <c r="U141" s="84"/>
      <c r="V141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08"/>
  <sheetViews>
    <sheetView zoomScalePageLayoutView="0" workbookViewId="0" topLeftCell="A3">
      <pane ySplit="3" topLeftCell="A78" activePane="bottomLeft" state="frozen"/>
      <selection pane="topLeft" activeCell="A3" sqref="A3"/>
      <selection pane="bottomLeft" activeCell="T86" sqref="T86"/>
    </sheetView>
  </sheetViews>
  <sheetFormatPr defaultColWidth="9.140625" defaultRowHeight="12.75"/>
  <cols>
    <col min="1" max="1" width="30.57421875" style="83" customWidth="1"/>
    <col min="2" max="8" width="0" style="83" hidden="1" customWidth="1"/>
    <col min="9" max="11" width="9.140625" style="83" customWidth="1"/>
    <col min="12" max="13" width="0" style="83" hidden="1" customWidth="1"/>
    <col min="14" max="14" width="11.140625" style="83" customWidth="1"/>
    <col min="15" max="16" width="9.140625" style="83" customWidth="1"/>
    <col min="17" max="18" width="11.140625" style="83" customWidth="1"/>
    <col min="19" max="19" width="9.140625" style="83" customWidth="1"/>
    <col min="20" max="22" width="11.00390625" style="83" customWidth="1"/>
    <col min="23" max="23" width="9.140625" style="83" customWidth="1"/>
    <col min="24" max="24" width="9.57421875" style="84" customWidth="1"/>
    <col min="25" max="25" width="7.421875" style="101" customWidth="1"/>
    <col min="26" max="27" width="9.00390625" style="83" customWidth="1"/>
    <col min="28" max="29" width="9.00390625" style="0" customWidth="1"/>
    <col min="30" max="30" width="9.00390625" style="83" customWidth="1"/>
    <col min="31" max="16384" width="9.140625" style="83" customWidth="1"/>
  </cols>
  <sheetData>
    <row r="1" spans="1:25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763" t="s">
        <v>1</v>
      </c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9">
        <v>40118</v>
      </c>
    </row>
    <row r="2" spans="1:9" ht="15">
      <c r="A2" s="102" t="s">
        <v>236</v>
      </c>
      <c r="B2" s="84"/>
      <c r="C2" s="84"/>
      <c r="D2" s="84"/>
      <c r="E2" s="84"/>
      <c r="F2" s="84"/>
      <c r="G2" s="84"/>
      <c r="H2" s="84"/>
      <c r="I2" s="84"/>
    </row>
    <row r="3" spans="1:25" ht="2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63" t="s">
        <v>1</v>
      </c>
      <c r="P3" s="763"/>
      <c r="Q3" s="763"/>
      <c r="R3" s="763"/>
      <c r="S3" s="763"/>
      <c r="T3" s="763"/>
      <c r="U3" s="763"/>
      <c r="V3" s="763"/>
      <c r="W3" s="763"/>
      <c r="X3" s="763"/>
      <c r="Y3" s="9"/>
    </row>
    <row r="4" spans="1:9" ht="15">
      <c r="A4" s="102" t="s">
        <v>547</v>
      </c>
      <c r="B4" s="84"/>
      <c r="C4" s="84"/>
      <c r="D4" s="84"/>
      <c r="E4" s="84"/>
      <c r="F4" s="84"/>
      <c r="G4" s="84"/>
      <c r="H4" s="84"/>
      <c r="I4" s="84"/>
    </row>
    <row r="5" spans="1:29" s="84" customFormat="1" ht="13.5" thickBot="1">
      <c r="A5" s="132" t="s">
        <v>237</v>
      </c>
      <c r="B5" s="133" t="s">
        <v>5</v>
      </c>
      <c r="C5" s="134" t="s">
        <v>6</v>
      </c>
      <c r="D5" s="135" t="s">
        <v>7</v>
      </c>
      <c r="E5" s="135" t="s">
        <v>8</v>
      </c>
      <c r="F5" s="135" t="s">
        <v>9</v>
      </c>
      <c r="G5" s="135" t="s">
        <v>10</v>
      </c>
      <c r="H5" s="136" t="s">
        <v>11</v>
      </c>
      <c r="I5" s="420" t="s">
        <v>636</v>
      </c>
      <c r="J5" s="423" t="s">
        <v>544</v>
      </c>
      <c r="K5" s="135" t="s">
        <v>545</v>
      </c>
      <c r="L5" s="135" t="s">
        <v>14</v>
      </c>
      <c r="M5" s="135" t="s">
        <v>150</v>
      </c>
      <c r="N5" s="135" t="s">
        <v>590</v>
      </c>
      <c r="O5" s="135" t="s">
        <v>541</v>
      </c>
      <c r="P5" s="135" t="s">
        <v>546</v>
      </c>
      <c r="Q5" s="135" t="s">
        <v>617</v>
      </c>
      <c r="R5" s="135" t="s">
        <v>607</v>
      </c>
      <c r="S5" s="135" t="s">
        <v>542</v>
      </c>
      <c r="T5" s="135" t="s">
        <v>638</v>
      </c>
      <c r="U5" s="135" t="s">
        <v>688</v>
      </c>
      <c r="V5" s="135" t="s">
        <v>621</v>
      </c>
      <c r="W5" s="137" t="s">
        <v>548</v>
      </c>
      <c r="X5" s="132" t="s">
        <v>162</v>
      </c>
      <c r="Y5" s="138" t="s">
        <v>17</v>
      </c>
      <c r="AB5"/>
      <c r="AC5"/>
    </row>
    <row r="6" spans="1:25" ht="12.75">
      <c r="A6" s="687" t="s">
        <v>238</v>
      </c>
      <c r="B6" s="688"/>
      <c r="C6" s="689"/>
      <c r="D6" s="689"/>
      <c r="E6" s="689"/>
      <c r="F6" s="689"/>
      <c r="G6" s="689"/>
      <c r="H6" s="690"/>
      <c r="I6" s="691"/>
      <c r="J6" s="692"/>
      <c r="K6" s="693"/>
      <c r="L6" s="693"/>
      <c r="M6" s="693"/>
      <c r="N6" s="693"/>
      <c r="O6" s="693"/>
      <c r="P6" s="693"/>
      <c r="Q6" s="693"/>
      <c r="R6" s="693"/>
      <c r="S6" s="694">
        <v>17.69</v>
      </c>
      <c r="T6" s="694"/>
      <c r="U6" s="694"/>
      <c r="V6" s="694"/>
      <c r="W6" s="694">
        <v>12.696</v>
      </c>
      <c r="X6" s="139">
        <f aca="true" t="shared" si="0" ref="X6:X37">SUM(B6:W6)</f>
        <v>30.386000000000003</v>
      </c>
      <c r="Y6" s="140">
        <f aca="true" t="shared" si="1" ref="Y6:Y37">X6/$X$97*100</f>
        <v>0.518125791720798</v>
      </c>
    </row>
    <row r="7" spans="1:25" ht="12.75">
      <c r="A7" s="687" t="s">
        <v>239</v>
      </c>
      <c r="B7" s="688"/>
      <c r="C7" s="689"/>
      <c r="D7" s="689"/>
      <c r="E7" s="689"/>
      <c r="F7" s="689"/>
      <c r="G7" s="689"/>
      <c r="H7" s="690"/>
      <c r="I7" s="695"/>
      <c r="J7" s="692"/>
      <c r="K7" s="693"/>
      <c r="L7" s="693"/>
      <c r="M7" s="693"/>
      <c r="N7" s="693"/>
      <c r="O7" s="693"/>
      <c r="P7" s="693"/>
      <c r="Q7" s="693"/>
      <c r="R7" s="693"/>
      <c r="S7" s="693"/>
      <c r="T7" s="694"/>
      <c r="U7" s="694"/>
      <c r="V7" s="694"/>
      <c r="W7" s="694">
        <v>41.245</v>
      </c>
      <c r="X7" s="139">
        <f t="shared" si="0"/>
        <v>41.245</v>
      </c>
      <c r="Y7" s="140">
        <f t="shared" si="1"/>
        <v>0.7032876416614332</v>
      </c>
    </row>
    <row r="8" spans="1:25" ht="12.75">
      <c r="A8" s="696" t="s">
        <v>517</v>
      </c>
      <c r="B8" s="697"/>
      <c r="C8" s="698"/>
      <c r="D8" s="698"/>
      <c r="E8" s="698"/>
      <c r="F8" s="698"/>
      <c r="G8" s="698"/>
      <c r="H8" s="699"/>
      <c r="I8" s="700"/>
      <c r="J8" s="701"/>
      <c r="K8" s="702"/>
      <c r="L8" s="702"/>
      <c r="M8" s="702"/>
      <c r="N8" s="702"/>
      <c r="O8" s="702"/>
      <c r="P8" s="702"/>
      <c r="Q8" s="702"/>
      <c r="R8" s="702"/>
      <c r="S8" s="702"/>
      <c r="T8" s="703"/>
      <c r="U8" s="703"/>
      <c r="V8" s="703"/>
      <c r="W8" s="703">
        <v>35.439</v>
      </c>
      <c r="X8" s="139">
        <f t="shared" si="0"/>
        <v>35.439</v>
      </c>
      <c r="Y8" s="140">
        <f t="shared" si="1"/>
        <v>0.6042868404131296</v>
      </c>
    </row>
    <row r="9" spans="1:25" ht="12.75">
      <c r="A9" s="696" t="s">
        <v>241</v>
      </c>
      <c r="B9" s="697"/>
      <c r="C9" s="698"/>
      <c r="D9" s="698"/>
      <c r="E9" s="698"/>
      <c r="F9" s="698"/>
      <c r="G9" s="698"/>
      <c r="H9" s="699"/>
      <c r="I9" s="700"/>
      <c r="J9" s="701"/>
      <c r="K9" s="702"/>
      <c r="L9" s="702"/>
      <c r="M9" s="702"/>
      <c r="N9" s="702"/>
      <c r="O9" s="702"/>
      <c r="P9" s="702"/>
      <c r="Q9" s="702"/>
      <c r="R9" s="702"/>
      <c r="S9" s="702"/>
      <c r="T9" s="703"/>
      <c r="U9" s="703"/>
      <c r="V9" s="703"/>
      <c r="W9" s="703">
        <v>139.292</v>
      </c>
      <c r="X9" s="139">
        <f t="shared" si="0"/>
        <v>139.292</v>
      </c>
      <c r="Y9" s="140">
        <f t="shared" si="1"/>
        <v>2.3751325538199626</v>
      </c>
    </row>
    <row r="10" spans="1:25" ht="12.75">
      <c r="A10" s="696" t="s">
        <v>242</v>
      </c>
      <c r="B10" s="697"/>
      <c r="C10" s="698"/>
      <c r="D10" s="698"/>
      <c r="E10" s="698"/>
      <c r="F10" s="698"/>
      <c r="G10" s="698"/>
      <c r="H10" s="699"/>
      <c r="I10" s="700"/>
      <c r="J10" s="701"/>
      <c r="K10" s="702"/>
      <c r="L10" s="702"/>
      <c r="M10" s="702"/>
      <c r="N10" s="702"/>
      <c r="O10" s="702"/>
      <c r="P10" s="702"/>
      <c r="Q10" s="702"/>
      <c r="R10" s="702"/>
      <c r="S10" s="702"/>
      <c r="T10" s="703"/>
      <c r="U10" s="703"/>
      <c r="V10" s="703"/>
      <c r="W10" s="703">
        <v>109.682</v>
      </c>
      <c r="X10" s="139">
        <f t="shared" si="0"/>
        <v>109.682</v>
      </c>
      <c r="Y10" s="140">
        <f t="shared" si="1"/>
        <v>1.870238698332145</v>
      </c>
    </row>
    <row r="11" spans="1:25" ht="12.75">
      <c r="A11" s="696" t="s">
        <v>243</v>
      </c>
      <c r="B11" s="697"/>
      <c r="C11" s="698"/>
      <c r="D11" s="698"/>
      <c r="E11" s="698"/>
      <c r="F11" s="698"/>
      <c r="G11" s="698"/>
      <c r="H11" s="699"/>
      <c r="I11" s="700"/>
      <c r="J11" s="701"/>
      <c r="K11" s="702"/>
      <c r="L11" s="702"/>
      <c r="M11" s="702"/>
      <c r="N11" s="702"/>
      <c r="O11" s="702">
        <v>20.004</v>
      </c>
      <c r="P11" s="702"/>
      <c r="Q11" s="702"/>
      <c r="R11" s="702"/>
      <c r="S11" s="702">
        <v>33.439</v>
      </c>
      <c r="T11" s="703"/>
      <c r="U11" s="703"/>
      <c r="V11" s="703"/>
      <c r="W11" s="703"/>
      <c r="X11" s="139">
        <f t="shared" si="0"/>
        <v>53.443</v>
      </c>
      <c r="Y11" s="140">
        <f t="shared" si="1"/>
        <v>0.9112814021896466</v>
      </c>
    </row>
    <row r="12" spans="1:25" ht="12.75">
      <c r="A12" s="696" t="s">
        <v>244</v>
      </c>
      <c r="B12" s="697"/>
      <c r="C12" s="698"/>
      <c r="D12" s="698"/>
      <c r="E12" s="698"/>
      <c r="F12" s="698"/>
      <c r="G12" s="698"/>
      <c r="H12" s="699"/>
      <c r="I12" s="700"/>
      <c r="J12" s="701"/>
      <c r="K12" s="702"/>
      <c r="L12" s="702"/>
      <c r="M12" s="702"/>
      <c r="N12" s="702"/>
      <c r="O12" s="702"/>
      <c r="P12" s="702"/>
      <c r="Q12" s="702"/>
      <c r="R12" s="702"/>
      <c r="S12" s="702"/>
      <c r="T12" s="703"/>
      <c r="U12" s="703"/>
      <c r="V12" s="703"/>
      <c r="W12" s="703">
        <v>123.802</v>
      </c>
      <c r="X12" s="139">
        <f t="shared" si="0"/>
        <v>123.802</v>
      </c>
      <c r="Y12" s="140">
        <f t="shared" si="1"/>
        <v>2.11100537308689</v>
      </c>
    </row>
    <row r="13" spans="1:25" ht="12.75">
      <c r="A13" s="696" t="s">
        <v>245</v>
      </c>
      <c r="B13" s="697"/>
      <c r="C13" s="698"/>
      <c r="D13" s="698"/>
      <c r="E13" s="698"/>
      <c r="F13" s="698"/>
      <c r="G13" s="698"/>
      <c r="H13" s="699"/>
      <c r="I13" s="700"/>
      <c r="J13" s="701"/>
      <c r="K13" s="702"/>
      <c r="L13" s="702"/>
      <c r="M13" s="702"/>
      <c r="N13" s="702"/>
      <c r="O13" s="702"/>
      <c r="P13" s="702"/>
      <c r="Q13" s="702"/>
      <c r="R13" s="702"/>
      <c r="S13" s="702"/>
      <c r="T13" s="703"/>
      <c r="U13" s="703"/>
      <c r="V13" s="703"/>
      <c r="W13" s="703">
        <v>25.221</v>
      </c>
      <c r="X13" s="139">
        <f t="shared" si="0"/>
        <v>25.221</v>
      </c>
      <c r="Y13" s="140">
        <f t="shared" si="1"/>
        <v>0.4300549790360773</v>
      </c>
    </row>
    <row r="14" spans="1:25" ht="12.75">
      <c r="A14" s="696" t="s">
        <v>246</v>
      </c>
      <c r="B14" s="697"/>
      <c r="C14" s="698"/>
      <c r="D14" s="698"/>
      <c r="E14" s="698"/>
      <c r="F14" s="698"/>
      <c r="G14" s="698"/>
      <c r="H14" s="699"/>
      <c r="I14" s="700"/>
      <c r="J14" s="701"/>
      <c r="K14" s="702"/>
      <c r="L14" s="702"/>
      <c r="M14" s="702"/>
      <c r="N14" s="702"/>
      <c r="O14" s="702"/>
      <c r="P14" s="702"/>
      <c r="Q14" s="702"/>
      <c r="R14" s="702"/>
      <c r="S14" s="702"/>
      <c r="T14" s="703"/>
      <c r="U14" s="703">
        <v>3.901</v>
      </c>
      <c r="V14" s="703">
        <v>5.125</v>
      </c>
      <c r="W14" s="703">
        <v>12.09</v>
      </c>
      <c r="X14" s="139">
        <f t="shared" si="0"/>
        <v>21.116</v>
      </c>
      <c r="Y14" s="140">
        <f t="shared" si="1"/>
        <v>0.36005871842218024</v>
      </c>
    </row>
    <row r="15" spans="1:25" ht="12.75">
      <c r="A15" s="696" t="s">
        <v>247</v>
      </c>
      <c r="B15" s="697"/>
      <c r="C15" s="698"/>
      <c r="D15" s="698"/>
      <c r="E15" s="698"/>
      <c r="F15" s="698"/>
      <c r="G15" s="698"/>
      <c r="H15" s="699"/>
      <c r="I15" s="704"/>
      <c r="J15" s="701"/>
      <c r="K15" s="702"/>
      <c r="L15" s="702"/>
      <c r="M15" s="702"/>
      <c r="N15" s="702"/>
      <c r="O15" s="702"/>
      <c r="P15" s="702"/>
      <c r="Q15" s="702"/>
      <c r="R15" s="702"/>
      <c r="S15" s="702"/>
      <c r="T15" s="703"/>
      <c r="U15" s="703"/>
      <c r="V15" s="703"/>
      <c r="W15" s="703">
        <v>90.022</v>
      </c>
      <c r="X15" s="139">
        <f t="shared" si="0"/>
        <v>90.022</v>
      </c>
      <c r="Y15" s="140">
        <f t="shared" si="1"/>
        <v>1.5350069118110206</v>
      </c>
    </row>
    <row r="16" spans="1:25" ht="12.75">
      <c r="A16" s="696" t="s">
        <v>248</v>
      </c>
      <c r="B16" s="697"/>
      <c r="C16" s="698"/>
      <c r="D16" s="698"/>
      <c r="E16" s="698"/>
      <c r="F16" s="698"/>
      <c r="G16" s="698"/>
      <c r="H16" s="699"/>
      <c r="I16" s="704"/>
      <c r="J16" s="701"/>
      <c r="K16" s="702"/>
      <c r="L16" s="702"/>
      <c r="M16" s="702"/>
      <c r="N16" s="702"/>
      <c r="O16" s="702"/>
      <c r="P16" s="702"/>
      <c r="Q16" s="702"/>
      <c r="R16" s="702"/>
      <c r="S16" s="702"/>
      <c r="T16" s="703"/>
      <c r="U16" s="703"/>
      <c r="V16" s="703"/>
      <c r="W16" s="703">
        <v>77.49</v>
      </c>
      <c r="X16" s="139">
        <f t="shared" si="0"/>
        <v>77.49</v>
      </c>
      <c r="Y16" s="140">
        <f t="shared" si="1"/>
        <v>1.3213179622340758</v>
      </c>
    </row>
    <row r="17" spans="1:25" ht="12.75">
      <c r="A17" s="696" t="s">
        <v>249</v>
      </c>
      <c r="B17" s="697"/>
      <c r="C17" s="698"/>
      <c r="D17" s="698"/>
      <c r="E17" s="698"/>
      <c r="F17" s="698"/>
      <c r="G17" s="698"/>
      <c r="H17" s="699"/>
      <c r="I17" s="704"/>
      <c r="J17" s="701"/>
      <c r="K17" s="702"/>
      <c r="L17" s="702"/>
      <c r="M17" s="702"/>
      <c r="N17" s="702"/>
      <c r="O17" s="702">
        <v>6.651</v>
      </c>
      <c r="P17" s="702"/>
      <c r="Q17" s="702"/>
      <c r="R17" s="702"/>
      <c r="S17" s="702">
        <v>97.704</v>
      </c>
      <c r="T17" s="703"/>
      <c r="U17" s="703"/>
      <c r="V17" s="703"/>
      <c r="W17" s="703"/>
      <c r="X17" s="139">
        <f t="shared" si="0"/>
        <v>104.35499999999999</v>
      </c>
      <c r="Y17" s="140">
        <f t="shared" si="1"/>
        <v>1.7794055484441476</v>
      </c>
    </row>
    <row r="18" spans="1:25" ht="12.75">
      <c r="A18" s="696" t="s">
        <v>250</v>
      </c>
      <c r="B18" s="697"/>
      <c r="C18" s="698"/>
      <c r="D18" s="698"/>
      <c r="E18" s="698"/>
      <c r="F18" s="698"/>
      <c r="G18" s="698"/>
      <c r="H18" s="699"/>
      <c r="I18" s="705">
        <v>0.032</v>
      </c>
      <c r="J18" s="701">
        <v>21.149</v>
      </c>
      <c r="K18" s="702"/>
      <c r="L18" s="702"/>
      <c r="M18" s="702"/>
      <c r="N18" s="702"/>
      <c r="O18" s="702">
        <v>20.829</v>
      </c>
      <c r="P18" s="702"/>
      <c r="Q18" s="702"/>
      <c r="R18" s="702"/>
      <c r="S18" s="702">
        <v>4.427</v>
      </c>
      <c r="T18" s="703"/>
      <c r="U18" s="703"/>
      <c r="V18" s="703"/>
      <c r="W18" s="703"/>
      <c r="X18" s="139">
        <f t="shared" si="0"/>
        <v>46.437000000000005</v>
      </c>
      <c r="Y18" s="140">
        <f t="shared" si="1"/>
        <v>0.7918188438800334</v>
      </c>
    </row>
    <row r="19" spans="1:25" ht="12.75">
      <c r="A19" s="696" t="s">
        <v>251</v>
      </c>
      <c r="B19" s="697"/>
      <c r="C19" s="698"/>
      <c r="D19" s="698"/>
      <c r="E19" s="698"/>
      <c r="F19" s="698"/>
      <c r="G19" s="698"/>
      <c r="H19" s="699"/>
      <c r="I19" s="704"/>
      <c r="J19" s="701"/>
      <c r="K19" s="702"/>
      <c r="L19" s="702"/>
      <c r="M19" s="702"/>
      <c r="N19" s="702"/>
      <c r="O19" s="702"/>
      <c r="P19" s="702"/>
      <c r="Q19" s="702"/>
      <c r="R19" s="702"/>
      <c r="S19" s="702"/>
      <c r="T19" s="703"/>
      <c r="U19" s="703"/>
      <c r="V19" s="703"/>
      <c r="W19" s="703">
        <v>29.01</v>
      </c>
      <c r="X19" s="139">
        <f t="shared" si="0"/>
        <v>29.01</v>
      </c>
      <c r="Y19" s="140">
        <f t="shared" si="1"/>
        <v>0.49466297695716277</v>
      </c>
    </row>
    <row r="20" spans="1:25" ht="12.75">
      <c r="A20" s="696" t="s">
        <v>252</v>
      </c>
      <c r="B20" s="697"/>
      <c r="C20" s="698"/>
      <c r="D20" s="698"/>
      <c r="E20" s="698"/>
      <c r="F20" s="698"/>
      <c r="G20" s="698"/>
      <c r="H20" s="699"/>
      <c r="I20" s="704"/>
      <c r="J20" s="701"/>
      <c r="K20" s="702"/>
      <c r="L20" s="702"/>
      <c r="M20" s="702"/>
      <c r="N20" s="702"/>
      <c r="O20" s="702">
        <v>26.425</v>
      </c>
      <c r="P20" s="702"/>
      <c r="Q20" s="702"/>
      <c r="R20" s="702"/>
      <c r="S20" s="702">
        <v>7.777</v>
      </c>
      <c r="T20" s="703"/>
      <c r="U20" s="703"/>
      <c r="V20" s="703"/>
      <c r="W20" s="703">
        <v>38.304</v>
      </c>
      <c r="X20" s="139">
        <f t="shared" si="0"/>
        <v>72.506</v>
      </c>
      <c r="Y20" s="140">
        <f t="shared" si="1"/>
        <v>1.2363334645727695</v>
      </c>
    </row>
    <row r="21" spans="1:25" ht="12.75">
      <c r="A21" s="696" t="s">
        <v>253</v>
      </c>
      <c r="B21" s="697"/>
      <c r="C21" s="698"/>
      <c r="D21" s="698"/>
      <c r="E21" s="698"/>
      <c r="F21" s="698"/>
      <c r="G21" s="698"/>
      <c r="H21" s="699"/>
      <c r="I21" s="704"/>
      <c r="J21" s="701"/>
      <c r="K21" s="702"/>
      <c r="L21" s="702"/>
      <c r="M21" s="702"/>
      <c r="N21" s="702"/>
      <c r="O21" s="702"/>
      <c r="P21" s="702"/>
      <c r="Q21" s="702"/>
      <c r="R21" s="702"/>
      <c r="S21" s="702">
        <v>22.26</v>
      </c>
      <c r="T21" s="703"/>
      <c r="U21" s="703"/>
      <c r="V21" s="703"/>
      <c r="W21" s="703">
        <v>16.04</v>
      </c>
      <c r="X21" s="139">
        <f t="shared" si="0"/>
        <v>38.3</v>
      </c>
      <c r="Y21" s="140">
        <f t="shared" si="1"/>
        <v>0.6530710795401357</v>
      </c>
    </row>
    <row r="22" spans="1:25" ht="12.75">
      <c r="A22" s="696" t="s">
        <v>254</v>
      </c>
      <c r="B22" s="697"/>
      <c r="C22" s="698"/>
      <c r="D22" s="698"/>
      <c r="E22" s="698"/>
      <c r="F22" s="698"/>
      <c r="G22" s="698"/>
      <c r="H22" s="699"/>
      <c r="I22" s="704"/>
      <c r="J22" s="701"/>
      <c r="K22" s="702"/>
      <c r="L22" s="702"/>
      <c r="M22" s="702"/>
      <c r="N22" s="702"/>
      <c r="O22" s="702"/>
      <c r="P22" s="702"/>
      <c r="Q22" s="702"/>
      <c r="R22" s="702"/>
      <c r="S22" s="702"/>
      <c r="T22" s="703"/>
      <c r="U22" s="703"/>
      <c r="V22" s="703"/>
      <c r="W22" s="703">
        <v>35.684</v>
      </c>
      <c r="X22" s="139">
        <f t="shared" si="0"/>
        <v>35.684</v>
      </c>
      <c r="Y22" s="140">
        <f t="shared" si="1"/>
        <v>0.6084644491464803</v>
      </c>
    </row>
    <row r="23" spans="1:25" ht="12.75">
      <c r="A23" s="696" t="s">
        <v>255</v>
      </c>
      <c r="B23" s="697"/>
      <c r="C23" s="698"/>
      <c r="D23" s="698"/>
      <c r="E23" s="698"/>
      <c r="F23" s="698"/>
      <c r="G23" s="698"/>
      <c r="H23" s="699"/>
      <c r="I23" s="704"/>
      <c r="J23" s="701"/>
      <c r="K23" s="702"/>
      <c r="L23" s="702"/>
      <c r="M23" s="702"/>
      <c r="N23" s="702"/>
      <c r="O23" s="702"/>
      <c r="P23" s="702"/>
      <c r="Q23" s="702"/>
      <c r="R23" s="702"/>
      <c r="S23" s="702"/>
      <c r="T23" s="703"/>
      <c r="U23" s="703"/>
      <c r="V23" s="703"/>
      <c r="W23" s="703">
        <v>22.371</v>
      </c>
      <c r="X23" s="139">
        <f t="shared" si="0"/>
        <v>22.371</v>
      </c>
      <c r="Y23" s="140">
        <f t="shared" si="1"/>
        <v>0.38145830601546665</v>
      </c>
    </row>
    <row r="24" spans="1:25" ht="12.75">
      <c r="A24" s="696" t="s">
        <v>256</v>
      </c>
      <c r="B24" s="697"/>
      <c r="C24" s="698"/>
      <c r="D24" s="698"/>
      <c r="E24" s="698"/>
      <c r="F24" s="698"/>
      <c r="G24" s="698"/>
      <c r="H24" s="699"/>
      <c r="I24" s="704"/>
      <c r="J24" s="701"/>
      <c r="K24" s="702"/>
      <c r="L24" s="702"/>
      <c r="M24" s="702"/>
      <c r="N24" s="702"/>
      <c r="O24" s="702"/>
      <c r="P24" s="702"/>
      <c r="Q24" s="702"/>
      <c r="R24" s="702"/>
      <c r="S24" s="702">
        <v>83.696</v>
      </c>
      <c r="T24" s="703"/>
      <c r="U24" s="703"/>
      <c r="V24" s="703"/>
      <c r="W24" s="703"/>
      <c r="X24" s="139">
        <f t="shared" si="0"/>
        <v>83.696</v>
      </c>
      <c r="Y24" s="140">
        <f t="shared" si="1"/>
        <v>1.4271393491694828</v>
      </c>
    </row>
    <row r="25" spans="1:25" ht="12.75">
      <c r="A25" s="696" t="s">
        <v>257</v>
      </c>
      <c r="B25" s="697"/>
      <c r="C25" s="698"/>
      <c r="D25" s="698"/>
      <c r="E25" s="698"/>
      <c r="F25" s="698"/>
      <c r="G25" s="698"/>
      <c r="H25" s="699"/>
      <c r="I25" s="704"/>
      <c r="J25" s="701"/>
      <c r="K25" s="702"/>
      <c r="L25" s="702"/>
      <c r="M25" s="702"/>
      <c r="N25" s="702"/>
      <c r="O25" s="702"/>
      <c r="P25" s="702"/>
      <c r="Q25" s="702"/>
      <c r="R25" s="702"/>
      <c r="S25" s="702">
        <v>68.428</v>
      </c>
      <c r="T25" s="703"/>
      <c r="U25" s="703"/>
      <c r="V25" s="703"/>
      <c r="W25" s="703">
        <v>78.26</v>
      </c>
      <c r="X25" s="139">
        <f t="shared" si="0"/>
        <v>146.688</v>
      </c>
      <c r="Y25" s="140">
        <f t="shared" si="1"/>
        <v>2.5012451831745013</v>
      </c>
    </row>
    <row r="26" spans="1:25" ht="12.75">
      <c r="A26" s="696" t="s">
        <v>258</v>
      </c>
      <c r="B26" s="697"/>
      <c r="C26" s="698"/>
      <c r="D26" s="698"/>
      <c r="E26" s="698"/>
      <c r="F26" s="698"/>
      <c r="G26" s="698"/>
      <c r="H26" s="699"/>
      <c r="I26" s="704"/>
      <c r="J26" s="701"/>
      <c r="K26" s="702"/>
      <c r="L26" s="702"/>
      <c r="M26" s="702"/>
      <c r="N26" s="702"/>
      <c r="O26" s="702"/>
      <c r="P26" s="702"/>
      <c r="Q26" s="702"/>
      <c r="R26" s="702"/>
      <c r="S26" s="702">
        <v>28.086</v>
      </c>
      <c r="T26" s="703"/>
      <c r="U26" s="703"/>
      <c r="V26" s="703"/>
      <c r="W26" s="703"/>
      <c r="X26" s="139">
        <f t="shared" si="0"/>
        <v>28.086</v>
      </c>
      <c r="Y26" s="140">
        <f t="shared" si="1"/>
        <v>0.47890742401995423</v>
      </c>
    </row>
    <row r="27" spans="1:25" ht="12.75">
      <c r="A27" s="696" t="s">
        <v>259</v>
      </c>
      <c r="B27" s="697"/>
      <c r="C27" s="698"/>
      <c r="D27" s="698"/>
      <c r="E27" s="698"/>
      <c r="F27" s="698"/>
      <c r="G27" s="698"/>
      <c r="H27" s="699"/>
      <c r="I27" s="704"/>
      <c r="J27" s="701"/>
      <c r="K27" s="702"/>
      <c r="L27" s="702"/>
      <c r="M27" s="702"/>
      <c r="N27" s="702"/>
      <c r="O27" s="702">
        <v>10.978</v>
      </c>
      <c r="P27" s="702"/>
      <c r="Q27" s="702"/>
      <c r="R27" s="702"/>
      <c r="S27" s="702">
        <v>16.065</v>
      </c>
      <c r="T27" s="703"/>
      <c r="U27" s="703"/>
      <c r="V27" s="703"/>
      <c r="W27" s="703"/>
      <c r="X27" s="139">
        <f t="shared" si="0"/>
        <v>27.043</v>
      </c>
      <c r="Y27" s="140">
        <f t="shared" si="1"/>
        <v>0.4611227468408326</v>
      </c>
    </row>
    <row r="28" spans="1:25" ht="12.75">
      <c r="A28" s="696" t="s">
        <v>260</v>
      </c>
      <c r="B28" s="697"/>
      <c r="C28" s="698"/>
      <c r="D28" s="698"/>
      <c r="E28" s="698"/>
      <c r="F28" s="698"/>
      <c r="G28" s="698"/>
      <c r="H28" s="699"/>
      <c r="I28" s="704"/>
      <c r="J28" s="701"/>
      <c r="K28" s="702"/>
      <c r="L28" s="702"/>
      <c r="M28" s="702"/>
      <c r="N28" s="702"/>
      <c r="O28" s="702">
        <v>18.42</v>
      </c>
      <c r="P28" s="702"/>
      <c r="Q28" s="702"/>
      <c r="R28" s="702"/>
      <c r="S28" s="702">
        <v>1.39</v>
      </c>
      <c r="T28" s="703"/>
      <c r="U28" s="703"/>
      <c r="V28" s="703"/>
      <c r="W28" s="703"/>
      <c r="X28" s="139">
        <f t="shared" si="0"/>
        <v>19.810000000000002</v>
      </c>
      <c r="Y28" s="140">
        <f t="shared" si="1"/>
        <v>0.3377895061537882</v>
      </c>
    </row>
    <row r="29" spans="1:25" ht="12.75">
      <c r="A29" s="696" t="s">
        <v>261</v>
      </c>
      <c r="B29" s="697"/>
      <c r="C29" s="698"/>
      <c r="D29" s="698"/>
      <c r="E29" s="698"/>
      <c r="F29" s="698"/>
      <c r="G29" s="698"/>
      <c r="H29" s="699"/>
      <c r="I29" s="704"/>
      <c r="J29" s="701"/>
      <c r="K29" s="702"/>
      <c r="L29" s="702"/>
      <c r="M29" s="702"/>
      <c r="N29" s="702"/>
      <c r="O29" s="702"/>
      <c r="P29" s="702"/>
      <c r="Q29" s="702"/>
      <c r="R29" s="702"/>
      <c r="S29" s="702"/>
      <c r="T29" s="703"/>
      <c r="U29" s="703"/>
      <c r="V29" s="703"/>
      <c r="W29" s="703">
        <v>406.622</v>
      </c>
      <c r="X29" s="139">
        <f t="shared" si="0"/>
        <v>406.622</v>
      </c>
      <c r="Y29" s="140">
        <f t="shared" si="1"/>
        <v>6.933500483153239</v>
      </c>
    </row>
    <row r="30" spans="1:25" ht="12.75">
      <c r="A30" s="696" t="s">
        <v>262</v>
      </c>
      <c r="B30" s="697"/>
      <c r="C30" s="698"/>
      <c r="D30" s="698"/>
      <c r="E30" s="698"/>
      <c r="F30" s="698"/>
      <c r="G30" s="698"/>
      <c r="H30" s="699"/>
      <c r="I30" s="704"/>
      <c r="J30" s="701"/>
      <c r="K30" s="702"/>
      <c r="L30" s="702"/>
      <c r="M30" s="702"/>
      <c r="N30" s="702"/>
      <c r="O30" s="702"/>
      <c r="P30" s="702"/>
      <c r="Q30" s="702"/>
      <c r="R30" s="702"/>
      <c r="S30" s="702">
        <v>48.066</v>
      </c>
      <c r="T30" s="703"/>
      <c r="U30" s="703"/>
      <c r="V30" s="703"/>
      <c r="W30" s="703"/>
      <c r="X30" s="139">
        <f t="shared" si="0"/>
        <v>48.066</v>
      </c>
      <c r="Y30" s="140">
        <f t="shared" si="1"/>
        <v>0.8195956790907615</v>
      </c>
    </row>
    <row r="31" spans="1:25" ht="12.75">
      <c r="A31" s="696" t="s">
        <v>263</v>
      </c>
      <c r="B31" s="697"/>
      <c r="C31" s="698"/>
      <c r="D31" s="698"/>
      <c r="E31" s="698"/>
      <c r="F31" s="698"/>
      <c r="G31" s="698"/>
      <c r="H31" s="699"/>
      <c r="I31" s="704"/>
      <c r="J31" s="701"/>
      <c r="K31" s="702"/>
      <c r="L31" s="702"/>
      <c r="M31" s="702"/>
      <c r="N31" s="702"/>
      <c r="O31" s="702"/>
      <c r="P31" s="702"/>
      <c r="Q31" s="702"/>
      <c r="R31" s="702"/>
      <c r="S31" s="702"/>
      <c r="T31" s="703"/>
      <c r="U31" s="703"/>
      <c r="V31" s="703"/>
      <c r="W31" s="703">
        <v>26.031</v>
      </c>
      <c r="X31" s="139">
        <f t="shared" si="0"/>
        <v>26.031</v>
      </c>
      <c r="Y31" s="140">
        <f t="shared" si="1"/>
        <v>0.4438666650524613</v>
      </c>
    </row>
    <row r="32" spans="1:25" ht="12.75">
      <c r="A32" s="696" t="s">
        <v>264</v>
      </c>
      <c r="B32" s="697"/>
      <c r="C32" s="698"/>
      <c r="D32" s="698"/>
      <c r="E32" s="698"/>
      <c r="F32" s="698"/>
      <c r="G32" s="698"/>
      <c r="H32" s="699"/>
      <c r="I32" s="704"/>
      <c r="J32" s="701"/>
      <c r="K32" s="702"/>
      <c r="L32" s="702"/>
      <c r="M32" s="702"/>
      <c r="N32" s="702"/>
      <c r="O32" s="702"/>
      <c r="P32" s="702"/>
      <c r="Q32" s="702"/>
      <c r="R32" s="702"/>
      <c r="S32" s="702">
        <v>17.052</v>
      </c>
      <c r="T32" s="703"/>
      <c r="U32" s="703"/>
      <c r="V32" s="703"/>
      <c r="W32" s="703">
        <v>66.324</v>
      </c>
      <c r="X32" s="139">
        <f t="shared" si="0"/>
        <v>83.376</v>
      </c>
      <c r="Y32" s="140">
        <f t="shared" si="1"/>
        <v>1.4216828806198003</v>
      </c>
    </row>
    <row r="33" spans="1:25" ht="12.75">
      <c r="A33" s="696" t="s">
        <v>265</v>
      </c>
      <c r="B33" s="697"/>
      <c r="C33" s="698"/>
      <c r="D33" s="698"/>
      <c r="E33" s="698"/>
      <c r="F33" s="698"/>
      <c r="G33" s="698"/>
      <c r="H33" s="699"/>
      <c r="I33" s="704"/>
      <c r="J33" s="701"/>
      <c r="K33" s="702"/>
      <c r="L33" s="702"/>
      <c r="M33" s="702"/>
      <c r="N33" s="702"/>
      <c r="O33" s="702">
        <v>4.02</v>
      </c>
      <c r="P33" s="702"/>
      <c r="Q33" s="702"/>
      <c r="R33" s="702"/>
      <c r="S33" s="702">
        <v>23.957</v>
      </c>
      <c r="T33" s="703"/>
      <c r="U33" s="703"/>
      <c r="V33" s="703"/>
      <c r="W33" s="703"/>
      <c r="X33" s="139">
        <f t="shared" si="0"/>
        <v>27.977</v>
      </c>
      <c r="Y33" s="140">
        <f t="shared" si="1"/>
        <v>0.4770488144202186</v>
      </c>
    </row>
    <row r="34" spans="1:25" ht="12.75">
      <c r="A34" s="696" t="s">
        <v>266</v>
      </c>
      <c r="B34" s="697"/>
      <c r="C34" s="698"/>
      <c r="D34" s="698"/>
      <c r="E34" s="698"/>
      <c r="F34" s="698"/>
      <c r="G34" s="698"/>
      <c r="H34" s="699"/>
      <c r="I34" s="704"/>
      <c r="J34" s="701"/>
      <c r="K34" s="702"/>
      <c r="L34" s="702"/>
      <c r="M34" s="702"/>
      <c r="N34" s="702"/>
      <c r="O34" s="702"/>
      <c r="P34" s="702"/>
      <c r="Q34" s="702"/>
      <c r="R34" s="702"/>
      <c r="S34" s="702">
        <v>14.882</v>
      </c>
      <c r="T34" s="703"/>
      <c r="U34" s="703"/>
      <c r="V34" s="703"/>
      <c r="W34" s="703">
        <v>89.923</v>
      </c>
      <c r="X34" s="139">
        <f t="shared" si="0"/>
        <v>104.805</v>
      </c>
      <c r="Y34" s="140">
        <f t="shared" si="1"/>
        <v>1.787078707342139</v>
      </c>
    </row>
    <row r="35" spans="1:25" ht="12.75">
      <c r="A35" s="696" t="s">
        <v>267</v>
      </c>
      <c r="B35" s="697"/>
      <c r="C35" s="698"/>
      <c r="D35" s="698"/>
      <c r="E35" s="698"/>
      <c r="F35" s="698"/>
      <c r="G35" s="698"/>
      <c r="H35" s="699"/>
      <c r="I35" s="704"/>
      <c r="J35" s="701"/>
      <c r="K35" s="702"/>
      <c r="L35" s="702"/>
      <c r="M35" s="702"/>
      <c r="N35" s="702"/>
      <c r="O35" s="702"/>
      <c r="P35" s="702"/>
      <c r="Q35" s="702"/>
      <c r="R35" s="702"/>
      <c r="S35" s="702">
        <v>73.855</v>
      </c>
      <c r="T35" s="703"/>
      <c r="U35" s="703"/>
      <c r="V35" s="703"/>
      <c r="W35" s="703"/>
      <c r="X35" s="139">
        <f t="shared" si="0"/>
        <v>73.855</v>
      </c>
      <c r="Y35" s="140">
        <f t="shared" si="1"/>
        <v>1.2593358898025253</v>
      </c>
    </row>
    <row r="36" spans="1:25" ht="12.75">
      <c r="A36" s="696" t="s">
        <v>268</v>
      </c>
      <c r="B36" s="697"/>
      <c r="C36" s="698"/>
      <c r="D36" s="698"/>
      <c r="E36" s="698"/>
      <c r="F36" s="698"/>
      <c r="G36" s="698"/>
      <c r="H36" s="699"/>
      <c r="I36" s="704"/>
      <c r="J36" s="701"/>
      <c r="K36" s="702"/>
      <c r="L36" s="702"/>
      <c r="M36" s="702"/>
      <c r="N36" s="702"/>
      <c r="O36" s="702"/>
      <c r="P36" s="702"/>
      <c r="Q36" s="702"/>
      <c r="R36" s="702"/>
      <c r="S36" s="702"/>
      <c r="T36" s="703"/>
      <c r="U36" s="703"/>
      <c r="V36" s="703"/>
      <c r="W36" s="703">
        <v>111.394</v>
      </c>
      <c r="X36" s="139">
        <f t="shared" si="0"/>
        <v>111.394</v>
      </c>
      <c r="Y36" s="140">
        <f t="shared" si="1"/>
        <v>1.8994308050729471</v>
      </c>
    </row>
    <row r="37" spans="1:25" ht="12.75">
      <c r="A37" s="696" t="s">
        <v>269</v>
      </c>
      <c r="B37" s="697"/>
      <c r="C37" s="698"/>
      <c r="D37" s="698"/>
      <c r="E37" s="698"/>
      <c r="F37" s="698"/>
      <c r="G37" s="698"/>
      <c r="H37" s="699"/>
      <c r="I37" s="704"/>
      <c r="J37" s="701"/>
      <c r="K37" s="702"/>
      <c r="L37" s="702"/>
      <c r="M37" s="702"/>
      <c r="N37" s="702"/>
      <c r="O37" s="702"/>
      <c r="P37" s="702"/>
      <c r="Q37" s="702"/>
      <c r="R37" s="702"/>
      <c r="S37" s="702"/>
      <c r="T37" s="703"/>
      <c r="U37" s="703"/>
      <c r="V37" s="703"/>
      <c r="W37" s="703">
        <v>37.667</v>
      </c>
      <c r="X37" s="139">
        <f t="shared" si="0"/>
        <v>37.667</v>
      </c>
      <c r="Y37" s="140">
        <f t="shared" si="1"/>
        <v>0.6422775026902948</v>
      </c>
    </row>
    <row r="38" spans="1:25" ht="12.75">
      <c r="A38" s="696" t="s">
        <v>270</v>
      </c>
      <c r="B38" s="697"/>
      <c r="C38" s="698"/>
      <c r="D38" s="698"/>
      <c r="E38" s="698"/>
      <c r="F38" s="698"/>
      <c r="G38" s="698"/>
      <c r="H38" s="699"/>
      <c r="I38" s="704"/>
      <c r="J38" s="701"/>
      <c r="K38" s="702"/>
      <c r="L38" s="702"/>
      <c r="M38" s="702"/>
      <c r="N38" s="702"/>
      <c r="O38" s="702"/>
      <c r="P38" s="702"/>
      <c r="Q38" s="702"/>
      <c r="R38" s="702"/>
      <c r="S38" s="702">
        <v>20.455</v>
      </c>
      <c r="T38" s="703"/>
      <c r="U38" s="703"/>
      <c r="V38" s="703"/>
      <c r="W38" s="703"/>
      <c r="X38" s="139">
        <f aca="true" t="shared" si="2" ref="X38:X69">SUM(B38:W38)</f>
        <v>20.455</v>
      </c>
      <c r="Y38" s="140">
        <f aca="true" t="shared" si="3" ref="Y38:Y69">X38/$X$97*100</f>
        <v>0.34878770057424213</v>
      </c>
    </row>
    <row r="39" spans="1:25" ht="12.75">
      <c r="A39" s="696" t="s">
        <v>271</v>
      </c>
      <c r="B39" s="697"/>
      <c r="C39" s="698"/>
      <c r="D39" s="698"/>
      <c r="E39" s="698"/>
      <c r="F39" s="698"/>
      <c r="G39" s="698"/>
      <c r="H39" s="699"/>
      <c r="I39" s="704"/>
      <c r="J39" s="701"/>
      <c r="K39" s="702"/>
      <c r="L39" s="702"/>
      <c r="M39" s="702"/>
      <c r="N39" s="702"/>
      <c r="O39" s="702"/>
      <c r="P39" s="702"/>
      <c r="Q39" s="702"/>
      <c r="R39" s="702"/>
      <c r="S39" s="702"/>
      <c r="T39" s="703"/>
      <c r="U39" s="703"/>
      <c r="V39" s="703"/>
      <c r="W39" s="703">
        <v>28.817</v>
      </c>
      <c r="X39" s="139">
        <f t="shared" si="2"/>
        <v>28.817</v>
      </c>
      <c r="Y39" s="140">
        <f t="shared" si="3"/>
        <v>0.4913720443631355</v>
      </c>
    </row>
    <row r="40" spans="1:25" ht="12.75">
      <c r="A40" s="696" t="s">
        <v>272</v>
      </c>
      <c r="B40" s="697"/>
      <c r="C40" s="698"/>
      <c r="D40" s="698"/>
      <c r="E40" s="698"/>
      <c r="F40" s="698"/>
      <c r="G40" s="698"/>
      <c r="H40" s="699"/>
      <c r="I40" s="704"/>
      <c r="J40" s="701"/>
      <c r="K40" s="702"/>
      <c r="L40" s="702"/>
      <c r="M40" s="702"/>
      <c r="N40" s="702"/>
      <c r="O40" s="702">
        <v>2.835</v>
      </c>
      <c r="P40" s="702"/>
      <c r="Q40" s="702"/>
      <c r="R40" s="702"/>
      <c r="S40" s="702">
        <v>26.632</v>
      </c>
      <c r="T40" s="703"/>
      <c r="U40" s="703"/>
      <c r="V40" s="703"/>
      <c r="W40" s="703">
        <v>263.329</v>
      </c>
      <c r="X40" s="139">
        <f t="shared" si="2"/>
        <v>292.796</v>
      </c>
      <c r="Y40" s="140">
        <f t="shared" si="3"/>
        <v>4.992600517102703</v>
      </c>
    </row>
    <row r="41" spans="1:25" ht="12.75">
      <c r="A41" s="696" t="s">
        <v>273</v>
      </c>
      <c r="B41" s="697"/>
      <c r="C41" s="698"/>
      <c r="D41" s="698"/>
      <c r="E41" s="698"/>
      <c r="F41" s="698"/>
      <c r="G41" s="698"/>
      <c r="H41" s="699"/>
      <c r="I41" s="704"/>
      <c r="J41" s="701"/>
      <c r="K41" s="702"/>
      <c r="L41" s="702"/>
      <c r="M41" s="702"/>
      <c r="N41" s="702"/>
      <c r="O41" s="702"/>
      <c r="P41" s="702"/>
      <c r="Q41" s="702"/>
      <c r="R41" s="702"/>
      <c r="S41" s="702"/>
      <c r="T41" s="703"/>
      <c r="U41" s="703"/>
      <c r="V41" s="703"/>
      <c r="W41" s="703">
        <v>29.115</v>
      </c>
      <c r="X41" s="139">
        <f t="shared" si="2"/>
        <v>29.115</v>
      </c>
      <c r="Y41" s="140">
        <f t="shared" si="3"/>
        <v>0.4964533807000274</v>
      </c>
    </row>
    <row r="42" spans="1:45" ht="12.75">
      <c r="A42" s="696" t="s">
        <v>274</v>
      </c>
      <c r="B42" s="697"/>
      <c r="C42" s="698"/>
      <c r="D42" s="698"/>
      <c r="E42" s="698"/>
      <c r="F42" s="698"/>
      <c r="G42" s="698"/>
      <c r="H42" s="699"/>
      <c r="I42" s="704"/>
      <c r="J42" s="701"/>
      <c r="K42" s="702"/>
      <c r="L42" s="702"/>
      <c r="M42" s="702"/>
      <c r="N42" s="702"/>
      <c r="O42" s="702">
        <v>12.52</v>
      </c>
      <c r="P42" s="702"/>
      <c r="Q42" s="702"/>
      <c r="R42" s="702">
        <v>1.01</v>
      </c>
      <c r="S42" s="702">
        <v>159.865</v>
      </c>
      <c r="T42" s="703"/>
      <c r="U42" s="703"/>
      <c r="V42" s="703"/>
      <c r="W42" s="703">
        <v>76.649</v>
      </c>
      <c r="X42" s="139">
        <f t="shared" si="2"/>
        <v>250.044</v>
      </c>
      <c r="Y42" s="140">
        <f t="shared" si="3"/>
        <v>4.263616318865109</v>
      </c>
      <c r="AA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2.75">
      <c r="A43" s="696" t="s">
        <v>275</v>
      </c>
      <c r="B43" s="697"/>
      <c r="C43" s="698"/>
      <c r="D43" s="698"/>
      <c r="E43" s="698"/>
      <c r="F43" s="698"/>
      <c r="G43" s="698"/>
      <c r="H43" s="699"/>
      <c r="I43" s="704"/>
      <c r="J43" s="701"/>
      <c r="K43" s="702"/>
      <c r="L43" s="702"/>
      <c r="M43" s="702"/>
      <c r="N43" s="702"/>
      <c r="O43" s="702"/>
      <c r="P43" s="702"/>
      <c r="Q43" s="702"/>
      <c r="R43" s="702"/>
      <c r="S43" s="702">
        <v>44.871</v>
      </c>
      <c r="T43" s="703"/>
      <c r="U43" s="703"/>
      <c r="V43" s="703"/>
      <c r="W43" s="703"/>
      <c r="X43" s="139">
        <f t="shared" si="2"/>
        <v>44.871</v>
      </c>
      <c r="Y43" s="140">
        <f t="shared" si="3"/>
        <v>0.7651162509150242</v>
      </c>
      <c r="AA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25" ht="12.75">
      <c r="A44" s="696" t="s">
        <v>276</v>
      </c>
      <c r="B44" s="697"/>
      <c r="C44" s="698"/>
      <c r="D44" s="698"/>
      <c r="E44" s="698"/>
      <c r="F44" s="698"/>
      <c r="G44" s="698"/>
      <c r="H44" s="699"/>
      <c r="I44" s="704"/>
      <c r="J44" s="701"/>
      <c r="K44" s="702"/>
      <c r="L44" s="702"/>
      <c r="M44" s="702"/>
      <c r="N44" s="702"/>
      <c r="O44" s="702"/>
      <c r="P44" s="702"/>
      <c r="Q44" s="702"/>
      <c r="R44" s="702"/>
      <c r="S44" s="702"/>
      <c r="T44" s="703"/>
      <c r="U44" s="703"/>
      <c r="V44" s="703"/>
      <c r="W44" s="703">
        <v>105.193</v>
      </c>
      <c r="X44" s="139">
        <f t="shared" si="2"/>
        <v>105.193</v>
      </c>
      <c r="Y44" s="140">
        <f t="shared" si="3"/>
        <v>1.7936946754586287</v>
      </c>
    </row>
    <row r="45" spans="1:25" ht="12.75">
      <c r="A45" s="696" t="s">
        <v>277</v>
      </c>
      <c r="B45" s="697"/>
      <c r="C45" s="698"/>
      <c r="D45" s="698"/>
      <c r="E45" s="698"/>
      <c r="F45" s="698"/>
      <c r="G45" s="698"/>
      <c r="H45" s="699"/>
      <c r="I45" s="704"/>
      <c r="J45" s="701"/>
      <c r="K45" s="702"/>
      <c r="L45" s="702"/>
      <c r="M45" s="702"/>
      <c r="N45" s="702"/>
      <c r="O45" s="702"/>
      <c r="P45" s="702"/>
      <c r="Q45" s="702"/>
      <c r="R45" s="702"/>
      <c r="S45" s="702"/>
      <c r="T45" s="703"/>
      <c r="U45" s="703"/>
      <c r="V45" s="703"/>
      <c r="W45" s="703">
        <v>63.663</v>
      </c>
      <c r="X45" s="139">
        <f t="shared" si="2"/>
        <v>63.663</v>
      </c>
      <c r="Y45" s="140">
        <f t="shared" si="3"/>
        <v>1.0855473664951345</v>
      </c>
    </row>
    <row r="46" spans="1:25" ht="12.75">
      <c r="A46" s="696" t="s">
        <v>510</v>
      </c>
      <c r="B46" s="697"/>
      <c r="C46" s="698"/>
      <c r="D46" s="698"/>
      <c r="E46" s="698"/>
      <c r="F46" s="698"/>
      <c r="G46" s="698"/>
      <c r="H46" s="699"/>
      <c r="I46" s="704"/>
      <c r="J46" s="701"/>
      <c r="K46" s="702"/>
      <c r="L46" s="702"/>
      <c r="M46" s="702"/>
      <c r="N46" s="702"/>
      <c r="O46" s="702"/>
      <c r="P46" s="702"/>
      <c r="Q46" s="702"/>
      <c r="R46" s="702"/>
      <c r="S46" s="702"/>
      <c r="T46" s="703"/>
      <c r="U46" s="703"/>
      <c r="V46" s="703"/>
      <c r="W46" s="703">
        <v>65.682</v>
      </c>
      <c r="X46" s="139">
        <f t="shared" si="2"/>
        <v>65.682</v>
      </c>
      <c r="Y46" s="140">
        <f t="shared" si="3"/>
        <v>1.1199742727507882</v>
      </c>
    </row>
    <row r="47" spans="1:25" ht="12.75">
      <c r="A47" s="696" t="s">
        <v>278</v>
      </c>
      <c r="B47" s="697"/>
      <c r="C47" s="698"/>
      <c r="D47" s="698"/>
      <c r="E47" s="698"/>
      <c r="F47" s="698"/>
      <c r="G47" s="698"/>
      <c r="H47" s="699"/>
      <c r="I47" s="704"/>
      <c r="J47" s="701"/>
      <c r="K47" s="702"/>
      <c r="L47" s="702"/>
      <c r="M47" s="702"/>
      <c r="N47" s="702"/>
      <c r="O47" s="702">
        <v>2.708</v>
      </c>
      <c r="P47" s="702"/>
      <c r="Q47" s="702"/>
      <c r="R47" s="702"/>
      <c r="S47" s="702">
        <v>27.528</v>
      </c>
      <c r="T47" s="703"/>
      <c r="U47" s="703"/>
      <c r="V47" s="703"/>
      <c r="W47" s="703">
        <v>16.315</v>
      </c>
      <c r="X47" s="139">
        <f t="shared" si="2"/>
        <v>46.551</v>
      </c>
      <c r="Y47" s="140">
        <f t="shared" si="3"/>
        <v>0.7937627108008579</v>
      </c>
    </row>
    <row r="48" spans="1:25" ht="12.75">
      <c r="A48" s="696" t="s">
        <v>279</v>
      </c>
      <c r="B48" s="697"/>
      <c r="C48" s="698"/>
      <c r="D48" s="698"/>
      <c r="E48" s="698"/>
      <c r="F48" s="698"/>
      <c r="G48" s="698"/>
      <c r="H48" s="699"/>
      <c r="I48" s="704"/>
      <c r="J48" s="701"/>
      <c r="K48" s="702"/>
      <c r="L48" s="702"/>
      <c r="M48" s="702"/>
      <c r="N48" s="702"/>
      <c r="O48" s="702"/>
      <c r="P48" s="702"/>
      <c r="Q48" s="702"/>
      <c r="R48" s="702"/>
      <c r="S48" s="702">
        <v>14.493</v>
      </c>
      <c r="T48" s="703"/>
      <c r="U48" s="703"/>
      <c r="V48" s="703"/>
      <c r="W48" s="703"/>
      <c r="X48" s="139">
        <f t="shared" si="2"/>
        <v>14.493</v>
      </c>
      <c r="Y48" s="140">
        <f t="shared" si="3"/>
        <v>0.2471268709079683</v>
      </c>
    </row>
    <row r="49" spans="1:25" ht="12.75">
      <c r="A49" s="696" t="s">
        <v>280</v>
      </c>
      <c r="B49" s="697"/>
      <c r="C49" s="698"/>
      <c r="D49" s="698"/>
      <c r="E49" s="698"/>
      <c r="F49" s="698"/>
      <c r="G49" s="698"/>
      <c r="H49" s="699"/>
      <c r="I49" s="704"/>
      <c r="J49" s="701"/>
      <c r="K49" s="702"/>
      <c r="L49" s="702"/>
      <c r="M49" s="702"/>
      <c r="N49" s="702"/>
      <c r="O49" s="702"/>
      <c r="P49" s="702"/>
      <c r="Q49" s="702"/>
      <c r="R49" s="702"/>
      <c r="S49" s="702">
        <v>25.62</v>
      </c>
      <c r="T49" s="703"/>
      <c r="U49" s="703"/>
      <c r="V49" s="703"/>
      <c r="W49" s="703"/>
      <c r="X49" s="139">
        <f t="shared" si="2"/>
        <v>25.62</v>
      </c>
      <c r="Y49" s="140">
        <f t="shared" si="3"/>
        <v>0.4368585132589628</v>
      </c>
    </row>
    <row r="50" spans="1:25" ht="12.75">
      <c r="A50" s="696" t="s">
        <v>281</v>
      </c>
      <c r="B50" s="697"/>
      <c r="C50" s="698"/>
      <c r="D50" s="698"/>
      <c r="E50" s="698"/>
      <c r="F50" s="698"/>
      <c r="G50" s="698"/>
      <c r="H50" s="699"/>
      <c r="I50" s="704"/>
      <c r="J50" s="701"/>
      <c r="K50" s="702"/>
      <c r="L50" s="702"/>
      <c r="M50" s="702"/>
      <c r="N50" s="702"/>
      <c r="O50" s="702"/>
      <c r="P50" s="702">
        <v>0.87</v>
      </c>
      <c r="Q50" s="702"/>
      <c r="R50" s="702"/>
      <c r="S50" s="702"/>
      <c r="T50" s="703"/>
      <c r="U50" s="703"/>
      <c r="V50" s="703"/>
      <c r="W50" s="703">
        <v>14.145</v>
      </c>
      <c r="X50" s="139">
        <f t="shared" si="2"/>
        <v>15.014999999999999</v>
      </c>
      <c r="Y50" s="140">
        <f t="shared" si="3"/>
        <v>0.256027735229638</v>
      </c>
    </row>
    <row r="51" spans="1:25" ht="12.75">
      <c r="A51" s="696" t="s">
        <v>282</v>
      </c>
      <c r="B51" s="697"/>
      <c r="C51" s="698"/>
      <c r="D51" s="698"/>
      <c r="E51" s="698"/>
      <c r="F51" s="698"/>
      <c r="G51" s="698"/>
      <c r="H51" s="699"/>
      <c r="I51" s="704"/>
      <c r="J51" s="701"/>
      <c r="K51" s="702">
        <v>2.243</v>
      </c>
      <c r="L51" s="702"/>
      <c r="M51" s="702"/>
      <c r="N51" s="702"/>
      <c r="O51" s="702">
        <v>14.766</v>
      </c>
      <c r="P51" s="702"/>
      <c r="Q51" s="702"/>
      <c r="R51" s="702"/>
      <c r="S51" s="702">
        <v>29.148</v>
      </c>
      <c r="T51" s="703"/>
      <c r="U51" s="703"/>
      <c r="V51" s="703"/>
      <c r="W51" s="703"/>
      <c r="X51" s="139">
        <f t="shared" si="2"/>
        <v>46.157</v>
      </c>
      <c r="Y51" s="140">
        <f t="shared" si="3"/>
        <v>0.7870444338990611</v>
      </c>
    </row>
    <row r="52" spans="1:25" ht="12.75">
      <c r="A52" s="696" t="s">
        <v>283</v>
      </c>
      <c r="B52" s="697"/>
      <c r="C52" s="698"/>
      <c r="D52" s="698"/>
      <c r="E52" s="698"/>
      <c r="F52" s="698"/>
      <c r="G52" s="698"/>
      <c r="H52" s="699"/>
      <c r="I52" s="704"/>
      <c r="J52" s="701"/>
      <c r="K52" s="702"/>
      <c r="L52" s="702"/>
      <c r="M52" s="702"/>
      <c r="N52" s="702">
        <v>1.398</v>
      </c>
      <c r="O52" s="702">
        <v>22.842</v>
      </c>
      <c r="P52" s="702"/>
      <c r="Q52" s="702"/>
      <c r="R52" s="702"/>
      <c r="S52" s="702">
        <v>27.174</v>
      </c>
      <c r="T52" s="703"/>
      <c r="U52" s="703"/>
      <c r="V52" s="703"/>
      <c r="W52" s="703"/>
      <c r="X52" s="139">
        <f t="shared" si="2"/>
        <v>51.414</v>
      </c>
      <c r="Y52" s="140">
        <f t="shared" si="3"/>
        <v>0.8766839812918155</v>
      </c>
    </row>
    <row r="53" spans="1:25" ht="12.75">
      <c r="A53" s="696" t="s">
        <v>284</v>
      </c>
      <c r="B53" s="697"/>
      <c r="C53" s="698"/>
      <c r="D53" s="698"/>
      <c r="E53" s="698"/>
      <c r="F53" s="698"/>
      <c r="G53" s="698"/>
      <c r="H53" s="699"/>
      <c r="I53" s="704"/>
      <c r="J53" s="701"/>
      <c r="K53" s="702"/>
      <c r="L53" s="702"/>
      <c r="M53" s="702"/>
      <c r="N53" s="702"/>
      <c r="O53" s="702"/>
      <c r="P53" s="702"/>
      <c r="Q53" s="702"/>
      <c r="R53" s="702"/>
      <c r="S53" s="702"/>
      <c r="T53" s="703"/>
      <c r="U53" s="703"/>
      <c r="V53" s="703"/>
      <c r="W53" s="703">
        <v>60.102</v>
      </c>
      <c r="X53" s="139">
        <f t="shared" si="2"/>
        <v>60.102</v>
      </c>
      <c r="Y53" s="140">
        <f t="shared" si="3"/>
        <v>1.0248271024156979</v>
      </c>
    </row>
    <row r="54" spans="1:25" ht="12.75">
      <c r="A54" s="696" t="s">
        <v>285</v>
      </c>
      <c r="B54" s="697"/>
      <c r="C54" s="698"/>
      <c r="D54" s="698"/>
      <c r="E54" s="698"/>
      <c r="F54" s="698"/>
      <c r="G54" s="698"/>
      <c r="H54" s="699"/>
      <c r="I54" s="704"/>
      <c r="J54" s="701"/>
      <c r="K54" s="702"/>
      <c r="L54" s="702"/>
      <c r="M54" s="702"/>
      <c r="N54" s="702"/>
      <c r="O54" s="702">
        <v>2.131</v>
      </c>
      <c r="P54" s="702"/>
      <c r="Q54" s="702"/>
      <c r="R54" s="702"/>
      <c r="S54" s="702">
        <v>47.544</v>
      </c>
      <c r="T54" s="703">
        <v>0.368</v>
      </c>
      <c r="U54" s="703"/>
      <c r="V54" s="703"/>
      <c r="W54" s="703">
        <v>122.659</v>
      </c>
      <c r="X54" s="139">
        <f t="shared" si="2"/>
        <v>172.702</v>
      </c>
      <c r="Y54" s="140">
        <f t="shared" si="3"/>
        <v>2.9448219733352614</v>
      </c>
    </row>
    <row r="55" spans="1:25" ht="12.75">
      <c r="A55" s="696" t="s">
        <v>287</v>
      </c>
      <c r="B55" s="697"/>
      <c r="C55" s="698"/>
      <c r="D55" s="698"/>
      <c r="E55" s="698"/>
      <c r="F55" s="698"/>
      <c r="G55" s="698"/>
      <c r="H55" s="699"/>
      <c r="I55" s="704"/>
      <c r="J55" s="701"/>
      <c r="K55" s="702"/>
      <c r="L55" s="702"/>
      <c r="M55" s="702"/>
      <c r="N55" s="702"/>
      <c r="O55" s="702"/>
      <c r="P55" s="702"/>
      <c r="Q55" s="702"/>
      <c r="R55" s="703"/>
      <c r="S55" s="703">
        <v>37.895</v>
      </c>
      <c r="T55" s="703"/>
      <c r="U55" s="703"/>
      <c r="V55" s="703"/>
      <c r="W55" s="703"/>
      <c r="X55" s="139">
        <f t="shared" si="2"/>
        <v>37.895</v>
      </c>
      <c r="Y55" s="140">
        <f t="shared" si="3"/>
        <v>0.6461652365319436</v>
      </c>
    </row>
    <row r="56" spans="1:25" ht="12.75">
      <c r="A56" s="696" t="s">
        <v>288</v>
      </c>
      <c r="B56" s="697"/>
      <c r="C56" s="698"/>
      <c r="D56" s="698"/>
      <c r="E56" s="698"/>
      <c r="F56" s="698"/>
      <c r="G56" s="698"/>
      <c r="H56" s="699"/>
      <c r="I56" s="704"/>
      <c r="J56" s="701"/>
      <c r="K56" s="702"/>
      <c r="L56" s="702"/>
      <c r="M56" s="702"/>
      <c r="N56" s="702"/>
      <c r="O56" s="702">
        <v>6.276</v>
      </c>
      <c r="P56" s="702"/>
      <c r="Q56" s="702"/>
      <c r="R56" s="702"/>
      <c r="S56" s="702">
        <v>7.283</v>
      </c>
      <c r="T56" s="703"/>
      <c r="U56" s="703"/>
      <c r="V56" s="703"/>
      <c r="W56" s="703"/>
      <c r="X56" s="139">
        <f t="shared" si="2"/>
        <v>13.559000000000001</v>
      </c>
      <c r="Y56" s="140">
        <f t="shared" si="3"/>
        <v>0.23120080332858223</v>
      </c>
    </row>
    <row r="57" spans="1:25" ht="12.75">
      <c r="A57" s="696" t="s">
        <v>290</v>
      </c>
      <c r="B57" s="697"/>
      <c r="C57" s="698"/>
      <c r="D57" s="698"/>
      <c r="E57" s="698"/>
      <c r="F57" s="698"/>
      <c r="G57" s="698"/>
      <c r="H57" s="699"/>
      <c r="I57" s="704"/>
      <c r="J57" s="701"/>
      <c r="K57" s="702"/>
      <c r="L57" s="702"/>
      <c r="M57" s="702"/>
      <c r="N57" s="702"/>
      <c r="O57" s="702"/>
      <c r="P57" s="702"/>
      <c r="Q57" s="702"/>
      <c r="R57" s="702"/>
      <c r="S57" s="702">
        <v>13.266</v>
      </c>
      <c r="T57" s="703"/>
      <c r="U57" s="703"/>
      <c r="V57" s="703"/>
      <c r="W57" s="703"/>
      <c r="X57" s="139">
        <f t="shared" si="2"/>
        <v>13.266</v>
      </c>
      <c r="Y57" s="140">
        <f t="shared" si="3"/>
        <v>0.2262047243127791</v>
      </c>
    </row>
    <row r="58" spans="1:25" ht="12.75">
      <c r="A58" s="696" t="s">
        <v>291</v>
      </c>
      <c r="B58" s="697"/>
      <c r="C58" s="698"/>
      <c r="D58" s="698"/>
      <c r="E58" s="698"/>
      <c r="F58" s="698"/>
      <c r="G58" s="698"/>
      <c r="H58" s="699"/>
      <c r="I58" s="704"/>
      <c r="J58" s="701"/>
      <c r="K58" s="702"/>
      <c r="L58" s="702"/>
      <c r="M58" s="702"/>
      <c r="N58" s="702"/>
      <c r="O58" s="702"/>
      <c r="P58" s="702"/>
      <c r="Q58" s="702"/>
      <c r="R58" s="702"/>
      <c r="S58" s="702">
        <v>33.704</v>
      </c>
      <c r="T58" s="703"/>
      <c r="U58" s="703"/>
      <c r="V58" s="703"/>
      <c r="W58" s="703"/>
      <c r="X58" s="139">
        <f t="shared" si="2"/>
        <v>33.704</v>
      </c>
      <c r="Y58" s="140">
        <f t="shared" si="3"/>
        <v>0.5747025499953193</v>
      </c>
    </row>
    <row r="59" spans="1:25" ht="12.75">
      <c r="A59" s="696" t="s">
        <v>292</v>
      </c>
      <c r="B59" s="697"/>
      <c r="C59" s="698"/>
      <c r="D59" s="698"/>
      <c r="E59" s="698"/>
      <c r="F59" s="698"/>
      <c r="G59" s="698"/>
      <c r="H59" s="699"/>
      <c r="I59" s="704"/>
      <c r="J59" s="701"/>
      <c r="K59" s="702"/>
      <c r="L59" s="702"/>
      <c r="M59" s="702"/>
      <c r="N59" s="702"/>
      <c r="O59" s="702">
        <v>4.27</v>
      </c>
      <c r="P59" s="702"/>
      <c r="Q59" s="702">
        <v>12.253</v>
      </c>
      <c r="R59" s="702"/>
      <c r="S59" s="702"/>
      <c r="T59" s="703"/>
      <c r="U59" s="703"/>
      <c r="V59" s="703"/>
      <c r="W59" s="703"/>
      <c r="X59" s="139">
        <f t="shared" si="2"/>
        <v>16.523</v>
      </c>
      <c r="Y59" s="140">
        <f t="shared" si="3"/>
        <v>0.28174134327001726</v>
      </c>
    </row>
    <row r="60" spans="1:25" ht="12.75">
      <c r="A60" s="696" t="s">
        <v>293</v>
      </c>
      <c r="B60" s="697"/>
      <c r="C60" s="698"/>
      <c r="D60" s="698"/>
      <c r="E60" s="698"/>
      <c r="F60" s="698"/>
      <c r="G60" s="698"/>
      <c r="H60" s="699"/>
      <c r="I60" s="704"/>
      <c r="J60" s="701"/>
      <c r="K60" s="702"/>
      <c r="L60" s="702"/>
      <c r="M60" s="702"/>
      <c r="N60" s="702"/>
      <c r="O60" s="702"/>
      <c r="P60" s="702"/>
      <c r="Q60" s="702"/>
      <c r="R60" s="702"/>
      <c r="S60" s="702">
        <v>14.514</v>
      </c>
      <c r="T60" s="703"/>
      <c r="U60" s="703"/>
      <c r="V60" s="703"/>
      <c r="W60" s="703"/>
      <c r="X60" s="139">
        <f t="shared" si="2"/>
        <v>14.514</v>
      </c>
      <c r="Y60" s="140">
        <f t="shared" si="3"/>
        <v>0.2474849516565412</v>
      </c>
    </row>
    <row r="61" spans="1:25" ht="12.75">
      <c r="A61" s="696" t="s">
        <v>294</v>
      </c>
      <c r="B61" s="697"/>
      <c r="C61" s="698"/>
      <c r="D61" s="698"/>
      <c r="E61" s="698"/>
      <c r="F61" s="698"/>
      <c r="G61" s="698"/>
      <c r="H61" s="699"/>
      <c r="I61" s="704"/>
      <c r="J61" s="701"/>
      <c r="K61" s="702"/>
      <c r="L61" s="702"/>
      <c r="M61" s="702"/>
      <c r="N61" s="702"/>
      <c r="O61" s="702"/>
      <c r="P61" s="702"/>
      <c r="Q61" s="702"/>
      <c r="R61" s="703"/>
      <c r="S61" s="703"/>
      <c r="T61" s="703"/>
      <c r="U61" s="703"/>
      <c r="V61" s="703"/>
      <c r="W61" s="702">
        <v>51.067</v>
      </c>
      <c r="X61" s="139">
        <f t="shared" si="2"/>
        <v>51.067</v>
      </c>
      <c r="Y61" s="140">
        <f t="shared" si="3"/>
        <v>0.8707671232082534</v>
      </c>
    </row>
    <row r="62" spans="1:25" ht="12.75">
      <c r="A62" s="696" t="s">
        <v>295</v>
      </c>
      <c r="B62" s="697"/>
      <c r="C62" s="698"/>
      <c r="D62" s="698"/>
      <c r="E62" s="698"/>
      <c r="F62" s="698"/>
      <c r="G62" s="698"/>
      <c r="H62" s="699"/>
      <c r="I62" s="704"/>
      <c r="J62" s="701"/>
      <c r="K62" s="702"/>
      <c r="L62" s="702"/>
      <c r="M62" s="702"/>
      <c r="N62" s="702"/>
      <c r="O62" s="702">
        <v>10.856</v>
      </c>
      <c r="P62" s="702"/>
      <c r="Q62" s="702"/>
      <c r="R62" s="702"/>
      <c r="S62" s="702">
        <v>91.029</v>
      </c>
      <c r="T62" s="703"/>
      <c r="U62" s="703"/>
      <c r="V62" s="703"/>
      <c r="W62" s="703"/>
      <c r="X62" s="139">
        <f t="shared" si="2"/>
        <v>101.88499999999999</v>
      </c>
      <c r="Y62" s="140">
        <f t="shared" si="3"/>
        <v>1.737288431826285</v>
      </c>
    </row>
    <row r="63" spans="1:25" ht="12.75">
      <c r="A63" s="696" t="s">
        <v>296</v>
      </c>
      <c r="B63" s="697"/>
      <c r="C63" s="698"/>
      <c r="D63" s="698"/>
      <c r="E63" s="698"/>
      <c r="F63" s="698"/>
      <c r="G63" s="698"/>
      <c r="H63" s="699"/>
      <c r="I63" s="704"/>
      <c r="J63" s="701"/>
      <c r="K63" s="702"/>
      <c r="L63" s="702"/>
      <c r="M63" s="702"/>
      <c r="N63" s="702"/>
      <c r="O63" s="702"/>
      <c r="P63" s="702"/>
      <c r="Q63" s="702"/>
      <c r="R63" s="702"/>
      <c r="S63" s="702">
        <v>7.473</v>
      </c>
      <c r="T63" s="703"/>
      <c r="U63" s="703"/>
      <c r="V63" s="703"/>
      <c r="W63" s="703">
        <v>46.342</v>
      </c>
      <c r="X63" s="139">
        <f t="shared" si="2"/>
        <v>53.815</v>
      </c>
      <c r="Y63" s="140">
        <f t="shared" si="3"/>
        <v>0.9176245468786527</v>
      </c>
    </row>
    <row r="64" spans="1:25" ht="12.75">
      <c r="A64" s="696" t="s">
        <v>297</v>
      </c>
      <c r="B64" s="697"/>
      <c r="C64" s="698"/>
      <c r="D64" s="698"/>
      <c r="E64" s="698"/>
      <c r="F64" s="698"/>
      <c r="G64" s="698"/>
      <c r="H64" s="699"/>
      <c r="I64" s="704"/>
      <c r="J64" s="701"/>
      <c r="K64" s="702"/>
      <c r="L64" s="702"/>
      <c r="M64" s="702"/>
      <c r="N64" s="702"/>
      <c r="O64" s="702"/>
      <c r="P64" s="702"/>
      <c r="Q64" s="702"/>
      <c r="R64" s="702"/>
      <c r="S64" s="702"/>
      <c r="T64" s="703"/>
      <c r="U64" s="703"/>
      <c r="V64" s="703"/>
      <c r="W64" s="703">
        <v>40.497</v>
      </c>
      <c r="X64" s="139">
        <f t="shared" si="2"/>
        <v>40.497</v>
      </c>
      <c r="Y64" s="140">
        <f t="shared" si="3"/>
        <v>0.6905331464265502</v>
      </c>
    </row>
    <row r="65" spans="1:25" ht="12.75">
      <c r="A65" s="696" t="s">
        <v>298</v>
      </c>
      <c r="B65" s="697"/>
      <c r="C65" s="698"/>
      <c r="D65" s="698"/>
      <c r="E65" s="698"/>
      <c r="F65" s="698"/>
      <c r="G65" s="698"/>
      <c r="H65" s="699"/>
      <c r="I65" s="704"/>
      <c r="J65" s="701"/>
      <c r="K65" s="702"/>
      <c r="L65" s="702"/>
      <c r="M65" s="702"/>
      <c r="N65" s="702"/>
      <c r="O65" s="702"/>
      <c r="P65" s="702"/>
      <c r="Q65" s="702"/>
      <c r="R65" s="702"/>
      <c r="S65" s="702"/>
      <c r="T65" s="703"/>
      <c r="U65" s="703"/>
      <c r="V65" s="703"/>
      <c r="W65" s="703">
        <v>126.656</v>
      </c>
      <c r="X65" s="139">
        <f t="shared" si="2"/>
        <v>126.656</v>
      </c>
      <c r="Y65" s="140">
        <f t="shared" si="3"/>
        <v>2.1596702519643713</v>
      </c>
    </row>
    <row r="66" spans="1:25" ht="12.75">
      <c r="A66" s="696" t="s">
        <v>299</v>
      </c>
      <c r="B66" s="697"/>
      <c r="C66" s="698"/>
      <c r="D66" s="698"/>
      <c r="E66" s="698"/>
      <c r="F66" s="698"/>
      <c r="G66" s="698"/>
      <c r="H66" s="699"/>
      <c r="I66" s="704"/>
      <c r="J66" s="701"/>
      <c r="K66" s="702"/>
      <c r="L66" s="702"/>
      <c r="M66" s="702"/>
      <c r="N66" s="702"/>
      <c r="O66" s="702"/>
      <c r="P66" s="702"/>
      <c r="Q66" s="702"/>
      <c r="R66" s="702"/>
      <c r="S66" s="702"/>
      <c r="T66" s="703"/>
      <c r="U66" s="703"/>
      <c r="V66" s="703"/>
      <c r="W66" s="703">
        <v>149.376</v>
      </c>
      <c r="X66" s="139">
        <f t="shared" si="2"/>
        <v>149.376</v>
      </c>
      <c r="Y66" s="140">
        <f t="shared" si="3"/>
        <v>2.547079518991836</v>
      </c>
    </row>
    <row r="67" spans="1:25" ht="12.75">
      <c r="A67" s="696" t="s">
        <v>300</v>
      </c>
      <c r="B67" s="697"/>
      <c r="C67" s="698"/>
      <c r="D67" s="698"/>
      <c r="E67" s="698"/>
      <c r="F67" s="698"/>
      <c r="G67" s="698"/>
      <c r="H67" s="699"/>
      <c r="I67" s="704"/>
      <c r="J67" s="701"/>
      <c r="K67" s="702"/>
      <c r="L67" s="702"/>
      <c r="M67" s="702"/>
      <c r="N67" s="702"/>
      <c r="O67" s="702"/>
      <c r="P67" s="702"/>
      <c r="Q67" s="702"/>
      <c r="R67" s="702"/>
      <c r="S67" s="702">
        <v>54.92</v>
      </c>
      <c r="T67" s="703"/>
      <c r="U67" s="703"/>
      <c r="V67" s="703"/>
      <c r="W67" s="703"/>
      <c r="X67" s="139">
        <f t="shared" si="2"/>
        <v>54.92</v>
      </c>
      <c r="Y67" s="140">
        <f t="shared" si="3"/>
        <v>0.9364664148392755</v>
      </c>
    </row>
    <row r="68" spans="1:25" ht="12.75">
      <c r="A68" s="696" t="s">
        <v>612</v>
      </c>
      <c r="B68" s="697"/>
      <c r="C68" s="698"/>
      <c r="D68" s="698"/>
      <c r="E68" s="698"/>
      <c r="F68" s="698"/>
      <c r="G68" s="698"/>
      <c r="H68" s="699"/>
      <c r="I68" s="704"/>
      <c r="J68" s="701"/>
      <c r="K68" s="702"/>
      <c r="L68" s="702"/>
      <c r="M68" s="702"/>
      <c r="N68" s="702"/>
      <c r="O68" s="702"/>
      <c r="P68" s="702"/>
      <c r="Q68" s="702"/>
      <c r="R68" s="702"/>
      <c r="S68" s="702"/>
      <c r="T68" s="703"/>
      <c r="U68" s="703"/>
      <c r="V68" s="703"/>
      <c r="W68" s="703">
        <v>29.788</v>
      </c>
      <c r="X68" s="139">
        <f t="shared" si="2"/>
        <v>29.788</v>
      </c>
      <c r="Y68" s="140">
        <f t="shared" si="3"/>
        <v>0.5079290161185787</v>
      </c>
    </row>
    <row r="69" spans="1:25" ht="12.75">
      <c r="A69" s="696" t="s">
        <v>301</v>
      </c>
      <c r="B69" s="697"/>
      <c r="C69" s="698"/>
      <c r="D69" s="698"/>
      <c r="E69" s="698"/>
      <c r="F69" s="698"/>
      <c r="G69" s="698"/>
      <c r="H69" s="699"/>
      <c r="I69" s="704"/>
      <c r="J69" s="701"/>
      <c r="K69" s="702"/>
      <c r="L69" s="702"/>
      <c r="M69" s="702"/>
      <c r="N69" s="702"/>
      <c r="O69" s="702"/>
      <c r="P69" s="702"/>
      <c r="Q69" s="702"/>
      <c r="R69" s="702"/>
      <c r="S69" s="702">
        <v>19.303</v>
      </c>
      <c r="T69" s="703"/>
      <c r="U69" s="703"/>
      <c r="V69" s="703"/>
      <c r="W69" s="703"/>
      <c r="X69" s="139">
        <f t="shared" si="2"/>
        <v>19.303</v>
      </c>
      <c r="Y69" s="140">
        <f t="shared" si="3"/>
        <v>0.32914441379538484</v>
      </c>
    </row>
    <row r="70" spans="1:25" ht="12.75">
      <c r="A70" s="696" t="s">
        <v>302</v>
      </c>
      <c r="B70" s="697"/>
      <c r="C70" s="698"/>
      <c r="D70" s="698"/>
      <c r="E70" s="698"/>
      <c r="F70" s="698"/>
      <c r="G70" s="698"/>
      <c r="H70" s="699"/>
      <c r="I70" s="704"/>
      <c r="J70" s="701"/>
      <c r="K70" s="702"/>
      <c r="L70" s="702"/>
      <c r="M70" s="702"/>
      <c r="N70" s="702"/>
      <c r="O70" s="702"/>
      <c r="P70" s="702"/>
      <c r="Q70" s="702"/>
      <c r="R70" s="702"/>
      <c r="S70" s="702">
        <v>32.25</v>
      </c>
      <c r="T70" s="703"/>
      <c r="U70" s="703"/>
      <c r="V70" s="703"/>
      <c r="W70" s="703"/>
      <c r="X70" s="139">
        <f aca="true" t="shared" si="4" ref="X70:X97">SUM(B70:W70)</f>
        <v>32.25</v>
      </c>
      <c r="Y70" s="140">
        <f aca="true" t="shared" si="5" ref="Y70:Y97">X70/$X$97*100</f>
        <v>0.5499097210226991</v>
      </c>
    </row>
    <row r="71" spans="1:25" ht="12.75">
      <c r="A71" s="696" t="s">
        <v>303</v>
      </c>
      <c r="B71" s="697"/>
      <c r="C71" s="698"/>
      <c r="D71" s="698"/>
      <c r="E71" s="698"/>
      <c r="F71" s="698"/>
      <c r="G71" s="698"/>
      <c r="H71" s="699"/>
      <c r="I71" s="704"/>
      <c r="J71" s="701"/>
      <c r="K71" s="702"/>
      <c r="L71" s="702"/>
      <c r="M71" s="702"/>
      <c r="N71" s="702"/>
      <c r="O71" s="702"/>
      <c r="P71" s="702"/>
      <c r="Q71" s="702"/>
      <c r="R71" s="702"/>
      <c r="S71" s="702"/>
      <c r="T71" s="703"/>
      <c r="U71" s="703"/>
      <c r="V71" s="703"/>
      <c r="W71" s="703">
        <v>118.193</v>
      </c>
      <c r="X71" s="139">
        <f t="shared" si="4"/>
        <v>118.193</v>
      </c>
      <c r="Y71" s="140">
        <f t="shared" si="5"/>
        <v>2.0153637102894844</v>
      </c>
    </row>
    <row r="72" spans="1:25" ht="12.75">
      <c r="A72" s="696" t="s">
        <v>304</v>
      </c>
      <c r="B72" s="697"/>
      <c r="C72" s="698"/>
      <c r="D72" s="698"/>
      <c r="E72" s="698"/>
      <c r="F72" s="698"/>
      <c r="G72" s="698"/>
      <c r="H72" s="699"/>
      <c r="I72" s="704"/>
      <c r="J72" s="701"/>
      <c r="K72" s="702"/>
      <c r="L72" s="702"/>
      <c r="M72" s="702"/>
      <c r="N72" s="702"/>
      <c r="O72" s="702"/>
      <c r="P72" s="702"/>
      <c r="Q72" s="702"/>
      <c r="R72" s="702"/>
      <c r="S72" s="702"/>
      <c r="T72" s="703"/>
      <c r="U72" s="703"/>
      <c r="V72" s="703"/>
      <c r="W72" s="703">
        <v>38.066</v>
      </c>
      <c r="X72" s="139">
        <f t="shared" si="4"/>
        <v>38.066</v>
      </c>
      <c r="Y72" s="140">
        <f t="shared" si="5"/>
        <v>0.6490810369131803</v>
      </c>
    </row>
    <row r="73" spans="1:25" ht="12.75">
      <c r="A73" s="696" t="s">
        <v>305</v>
      </c>
      <c r="B73" s="697"/>
      <c r="C73" s="698"/>
      <c r="D73" s="698"/>
      <c r="E73" s="698"/>
      <c r="F73" s="698"/>
      <c r="G73" s="698"/>
      <c r="H73" s="699"/>
      <c r="I73" s="704"/>
      <c r="J73" s="701"/>
      <c r="K73" s="702"/>
      <c r="L73" s="702"/>
      <c r="M73" s="702"/>
      <c r="N73" s="702"/>
      <c r="O73" s="702"/>
      <c r="P73" s="702"/>
      <c r="Q73" s="702"/>
      <c r="R73" s="702"/>
      <c r="S73" s="702">
        <v>82.733</v>
      </c>
      <c r="T73" s="703"/>
      <c r="U73" s="703"/>
      <c r="V73" s="703"/>
      <c r="W73" s="703"/>
      <c r="X73" s="139">
        <f t="shared" si="4"/>
        <v>82.733</v>
      </c>
      <c r="Y73" s="140">
        <f t="shared" si="5"/>
        <v>1.410718789127782</v>
      </c>
    </row>
    <row r="74" spans="1:25" ht="12.75">
      <c r="A74" s="696" t="s">
        <v>306</v>
      </c>
      <c r="B74" s="697"/>
      <c r="C74" s="698"/>
      <c r="D74" s="698"/>
      <c r="E74" s="698"/>
      <c r="F74" s="698"/>
      <c r="G74" s="698"/>
      <c r="H74" s="699"/>
      <c r="I74" s="704"/>
      <c r="J74" s="701"/>
      <c r="K74" s="702"/>
      <c r="L74" s="702"/>
      <c r="M74" s="702"/>
      <c r="N74" s="702"/>
      <c r="O74" s="702"/>
      <c r="P74" s="702"/>
      <c r="Q74" s="702"/>
      <c r="R74" s="702"/>
      <c r="S74" s="702"/>
      <c r="T74" s="703"/>
      <c r="U74" s="703"/>
      <c r="V74" s="703"/>
      <c r="W74" s="703">
        <v>116.118</v>
      </c>
      <c r="X74" s="139">
        <f t="shared" si="4"/>
        <v>116.118</v>
      </c>
      <c r="Y74" s="140">
        <f t="shared" si="5"/>
        <v>1.9799819220376362</v>
      </c>
    </row>
    <row r="75" spans="1:25" ht="12.75">
      <c r="A75" s="696" t="s">
        <v>307</v>
      </c>
      <c r="B75" s="697"/>
      <c r="C75" s="698"/>
      <c r="D75" s="698"/>
      <c r="E75" s="698"/>
      <c r="F75" s="698"/>
      <c r="G75" s="698"/>
      <c r="H75" s="699"/>
      <c r="I75" s="704"/>
      <c r="J75" s="701"/>
      <c r="K75" s="702"/>
      <c r="L75" s="702"/>
      <c r="M75" s="702"/>
      <c r="N75" s="702"/>
      <c r="O75" s="702"/>
      <c r="P75" s="702">
        <v>7.266</v>
      </c>
      <c r="Q75" s="702"/>
      <c r="R75" s="702"/>
      <c r="S75" s="702"/>
      <c r="T75" s="703"/>
      <c r="U75" s="703"/>
      <c r="V75" s="703"/>
      <c r="W75" s="703">
        <v>105.378</v>
      </c>
      <c r="X75" s="139">
        <f t="shared" si="4"/>
        <v>112.644</v>
      </c>
      <c r="Y75" s="140">
        <f t="shared" si="5"/>
        <v>1.9207451353451446</v>
      </c>
    </row>
    <row r="76" spans="1:25" ht="12.75">
      <c r="A76" s="696" t="s">
        <v>308</v>
      </c>
      <c r="B76" s="697"/>
      <c r="C76" s="698"/>
      <c r="D76" s="698"/>
      <c r="E76" s="698"/>
      <c r="F76" s="698"/>
      <c r="G76" s="698"/>
      <c r="H76" s="699"/>
      <c r="I76" s="704"/>
      <c r="J76" s="701"/>
      <c r="K76" s="702"/>
      <c r="L76" s="702"/>
      <c r="M76" s="702"/>
      <c r="N76" s="702"/>
      <c r="O76" s="702"/>
      <c r="P76" s="702"/>
      <c r="Q76" s="702"/>
      <c r="R76" s="702"/>
      <c r="S76" s="702"/>
      <c r="T76" s="703"/>
      <c r="U76" s="703"/>
      <c r="V76" s="703"/>
      <c r="W76" s="703">
        <v>43.368</v>
      </c>
      <c r="X76" s="139">
        <f t="shared" si="4"/>
        <v>43.368</v>
      </c>
      <c r="Y76" s="140">
        <f t="shared" si="5"/>
        <v>0.7394879001957338</v>
      </c>
    </row>
    <row r="77" spans="1:25" ht="12.75">
      <c r="A77" s="696" t="s">
        <v>309</v>
      </c>
      <c r="B77" s="697"/>
      <c r="C77" s="698"/>
      <c r="D77" s="698"/>
      <c r="E77" s="698"/>
      <c r="F77" s="698"/>
      <c r="G77" s="698"/>
      <c r="H77" s="699"/>
      <c r="I77" s="704"/>
      <c r="J77" s="701"/>
      <c r="K77" s="702"/>
      <c r="L77" s="702"/>
      <c r="M77" s="702"/>
      <c r="N77" s="702"/>
      <c r="O77" s="702"/>
      <c r="P77" s="702"/>
      <c r="Q77" s="702"/>
      <c r="R77" s="702"/>
      <c r="S77" s="702">
        <v>25.077</v>
      </c>
      <c r="T77" s="703"/>
      <c r="U77" s="703"/>
      <c r="V77" s="703"/>
      <c r="W77" s="703"/>
      <c r="X77" s="139">
        <f t="shared" si="4"/>
        <v>25.077</v>
      </c>
      <c r="Y77" s="140">
        <f t="shared" si="5"/>
        <v>0.42759956818872014</v>
      </c>
    </row>
    <row r="78" spans="1:25" ht="12.75">
      <c r="A78" s="696" t="s">
        <v>310</v>
      </c>
      <c r="B78" s="697"/>
      <c r="C78" s="698"/>
      <c r="D78" s="698"/>
      <c r="E78" s="698"/>
      <c r="F78" s="698"/>
      <c r="G78" s="698"/>
      <c r="H78" s="699"/>
      <c r="I78" s="704"/>
      <c r="J78" s="701"/>
      <c r="K78" s="702"/>
      <c r="L78" s="702"/>
      <c r="M78" s="702"/>
      <c r="N78" s="702"/>
      <c r="O78" s="702"/>
      <c r="P78" s="702"/>
      <c r="Q78" s="702"/>
      <c r="R78" s="702"/>
      <c r="S78" s="702">
        <v>20.296</v>
      </c>
      <c r="T78" s="703"/>
      <c r="U78" s="703"/>
      <c r="V78" s="703"/>
      <c r="W78" s="703">
        <v>19.221</v>
      </c>
      <c r="X78" s="139">
        <f t="shared" si="4"/>
        <v>39.516999999999996</v>
      </c>
      <c r="Y78" s="140">
        <f t="shared" si="5"/>
        <v>0.6738227114931472</v>
      </c>
    </row>
    <row r="79" spans="1:25" ht="12.75">
      <c r="A79" s="696" t="s">
        <v>311</v>
      </c>
      <c r="B79" s="697"/>
      <c r="C79" s="698"/>
      <c r="D79" s="698"/>
      <c r="E79" s="698"/>
      <c r="F79" s="698"/>
      <c r="G79" s="698"/>
      <c r="H79" s="699"/>
      <c r="I79" s="704"/>
      <c r="J79" s="701"/>
      <c r="K79" s="702"/>
      <c r="L79" s="702"/>
      <c r="M79" s="702"/>
      <c r="N79" s="702"/>
      <c r="O79" s="702"/>
      <c r="P79" s="702"/>
      <c r="Q79" s="702"/>
      <c r="R79" s="702"/>
      <c r="S79" s="702">
        <v>76.228</v>
      </c>
      <c r="T79" s="703"/>
      <c r="U79" s="703"/>
      <c r="V79" s="703"/>
      <c r="W79" s="703"/>
      <c r="X79" s="139">
        <f t="shared" si="4"/>
        <v>76.228</v>
      </c>
      <c r="Y79" s="140">
        <f t="shared" si="5"/>
        <v>1.2997990143912652</v>
      </c>
    </row>
    <row r="80" spans="1:25" ht="12.75">
      <c r="A80" s="696" t="s">
        <v>312</v>
      </c>
      <c r="B80" s="697"/>
      <c r="C80" s="698"/>
      <c r="D80" s="698"/>
      <c r="E80" s="698"/>
      <c r="F80" s="698"/>
      <c r="G80" s="698"/>
      <c r="H80" s="699"/>
      <c r="I80" s="704"/>
      <c r="J80" s="701"/>
      <c r="K80" s="702"/>
      <c r="L80" s="702"/>
      <c r="M80" s="702"/>
      <c r="N80" s="702"/>
      <c r="O80" s="702"/>
      <c r="P80" s="702"/>
      <c r="Q80" s="702"/>
      <c r="R80" s="702"/>
      <c r="S80" s="702"/>
      <c r="T80" s="703"/>
      <c r="U80" s="703"/>
      <c r="V80" s="703"/>
      <c r="W80" s="703">
        <v>43.16</v>
      </c>
      <c r="X80" s="139">
        <f t="shared" si="4"/>
        <v>43.16</v>
      </c>
      <c r="Y80" s="140">
        <f t="shared" si="5"/>
        <v>0.7359411956384401</v>
      </c>
    </row>
    <row r="81" spans="1:25" ht="12.75">
      <c r="A81" s="696" t="s">
        <v>313</v>
      </c>
      <c r="B81" s="697"/>
      <c r="C81" s="698"/>
      <c r="D81" s="698"/>
      <c r="E81" s="698"/>
      <c r="F81" s="698"/>
      <c r="G81" s="698"/>
      <c r="H81" s="699"/>
      <c r="I81" s="704"/>
      <c r="J81" s="701"/>
      <c r="K81" s="702"/>
      <c r="L81" s="702"/>
      <c r="M81" s="702"/>
      <c r="N81" s="702"/>
      <c r="O81" s="702"/>
      <c r="P81" s="702"/>
      <c r="Q81" s="702"/>
      <c r="R81" s="702"/>
      <c r="S81" s="702"/>
      <c r="T81" s="703"/>
      <c r="U81" s="703"/>
      <c r="V81" s="703"/>
      <c r="W81" s="703">
        <v>35.56</v>
      </c>
      <c r="X81" s="139">
        <f t="shared" si="4"/>
        <v>35.56</v>
      </c>
      <c r="Y81" s="140">
        <f t="shared" si="5"/>
        <v>0.6063500675834784</v>
      </c>
    </row>
    <row r="82" spans="1:25" ht="12.75">
      <c r="A82" s="696" t="s">
        <v>314</v>
      </c>
      <c r="B82" s="697"/>
      <c r="C82" s="698"/>
      <c r="D82" s="698"/>
      <c r="E82" s="698"/>
      <c r="F82" s="698"/>
      <c r="G82" s="698"/>
      <c r="H82" s="699"/>
      <c r="I82" s="704"/>
      <c r="J82" s="701"/>
      <c r="K82" s="702"/>
      <c r="L82" s="702"/>
      <c r="M82" s="702"/>
      <c r="N82" s="702"/>
      <c r="O82" s="702"/>
      <c r="P82" s="702"/>
      <c r="Q82" s="702"/>
      <c r="R82" s="702"/>
      <c r="S82" s="702">
        <v>31.867</v>
      </c>
      <c r="T82" s="703"/>
      <c r="U82" s="703"/>
      <c r="V82" s="703"/>
      <c r="W82" s="703"/>
      <c r="X82" s="139">
        <f t="shared" si="4"/>
        <v>31.867</v>
      </c>
      <c r="Y82" s="140">
        <f t="shared" si="5"/>
        <v>0.5433790102272977</v>
      </c>
    </row>
    <row r="83" spans="1:25" ht="12.75">
      <c r="A83" s="696" t="s">
        <v>315</v>
      </c>
      <c r="B83" s="697"/>
      <c r="C83" s="698"/>
      <c r="D83" s="698"/>
      <c r="E83" s="698"/>
      <c r="F83" s="698"/>
      <c r="G83" s="698"/>
      <c r="H83" s="699"/>
      <c r="I83" s="704"/>
      <c r="J83" s="701"/>
      <c r="K83" s="702"/>
      <c r="L83" s="702"/>
      <c r="M83" s="702"/>
      <c r="N83" s="702"/>
      <c r="O83" s="702">
        <v>27.317</v>
      </c>
      <c r="P83" s="702"/>
      <c r="Q83" s="702"/>
      <c r="R83" s="702"/>
      <c r="S83" s="702">
        <v>12.702</v>
      </c>
      <c r="T83" s="703"/>
      <c r="U83" s="703"/>
      <c r="V83" s="703"/>
      <c r="W83" s="703"/>
      <c r="X83" s="139">
        <f t="shared" si="4"/>
        <v>40.019</v>
      </c>
      <c r="Y83" s="140">
        <f t="shared" si="5"/>
        <v>0.6823825465304618</v>
      </c>
    </row>
    <row r="84" spans="1:25" ht="12.75">
      <c r="A84" s="696" t="s">
        <v>316</v>
      </c>
      <c r="B84" s="697"/>
      <c r="C84" s="698"/>
      <c r="D84" s="698"/>
      <c r="E84" s="698"/>
      <c r="F84" s="698"/>
      <c r="G84" s="698"/>
      <c r="H84" s="699"/>
      <c r="I84" s="704"/>
      <c r="J84" s="701"/>
      <c r="K84" s="702"/>
      <c r="L84" s="702"/>
      <c r="M84" s="702"/>
      <c r="N84" s="702"/>
      <c r="O84" s="702"/>
      <c r="P84" s="702"/>
      <c r="Q84" s="702"/>
      <c r="R84" s="702"/>
      <c r="S84" s="702">
        <v>66.63</v>
      </c>
      <c r="T84" s="703"/>
      <c r="U84" s="703"/>
      <c r="V84" s="703"/>
      <c r="W84" s="703"/>
      <c r="X84" s="139">
        <f t="shared" si="4"/>
        <v>66.63</v>
      </c>
      <c r="Y84" s="140">
        <f t="shared" si="5"/>
        <v>1.1361390608292228</v>
      </c>
    </row>
    <row r="85" spans="1:25" ht="12.75">
      <c r="A85" s="696" t="s">
        <v>317</v>
      </c>
      <c r="B85" s="697"/>
      <c r="C85" s="698"/>
      <c r="D85" s="698"/>
      <c r="E85" s="698"/>
      <c r="F85" s="698"/>
      <c r="G85" s="698"/>
      <c r="H85" s="699"/>
      <c r="I85" s="704"/>
      <c r="J85" s="701"/>
      <c r="K85" s="702"/>
      <c r="L85" s="702"/>
      <c r="M85" s="702"/>
      <c r="N85" s="702"/>
      <c r="O85" s="702"/>
      <c r="P85" s="702"/>
      <c r="Q85" s="702"/>
      <c r="R85" s="702"/>
      <c r="S85" s="702"/>
      <c r="T85" s="703"/>
      <c r="U85" s="703"/>
      <c r="V85" s="703"/>
      <c r="W85" s="703">
        <v>102.759</v>
      </c>
      <c r="X85" s="139">
        <f t="shared" si="4"/>
        <v>102.759</v>
      </c>
      <c r="Y85" s="140">
        <f t="shared" si="5"/>
        <v>1.7521914115526056</v>
      </c>
    </row>
    <row r="86" spans="1:25" ht="12.75">
      <c r="A86" s="696" t="s">
        <v>318</v>
      </c>
      <c r="B86" s="697"/>
      <c r="C86" s="698"/>
      <c r="D86" s="698"/>
      <c r="E86" s="698"/>
      <c r="F86" s="698"/>
      <c r="G86" s="698"/>
      <c r="H86" s="699"/>
      <c r="I86" s="704"/>
      <c r="J86" s="701"/>
      <c r="K86" s="702"/>
      <c r="L86" s="702"/>
      <c r="M86" s="702"/>
      <c r="N86" s="702"/>
      <c r="O86" s="702"/>
      <c r="P86" s="702"/>
      <c r="Q86" s="702"/>
      <c r="R86" s="702"/>
      <c r="S86" s="702">
        <v>26.325</v>
      </c>
      <c r="T86" s="703"/>
      <c r="U86" s="703"/>
      <c r="V86" s="703"/>
      <c r="W86" s="703"/>
      <c r="X86" s="139">
        <f t="shared" si="4"/>
        <v>26.325</v>
      </c>
      <c r="Y86" s="140">
        <f t="shared" si="5"/>
        <v>0.4488797955324823</v>
      </c>
    </row>
    <row r="87" spans="1:25" ht="12.75">
      <c r="A87" s="696" t="s">
        <v>319</v>
      </c>
      <c r="B87" s="697"/>
      <c r="C87" s="698"/>
      <c r="D87" s="698"/>
      <c r="E87" s="698"/>
      <c r="F87" s="698"/>
      <c r="G87" s="698"/>
      <c r="H87" s="699"/>
      <c r="I87" s="704"/>
      <c r="J87" s="701"/>
      <c r="K87" s="702"/>
      <c r="L87" s="702"/>
      <c r="M87" s="702"/>
      <c r="N87" s="702"/>
      <c r="O87" s="702"/>
      <c r="P87" s="702"/>
      <c r="Q87" s="702"/>
      <c r="R87" s="702"/>
      <c r="S87" s="702"/>
      <c r="T87" s="703"/>
      <c r="U87" s="703"/>
      <c r="V87" s="703"/>
      <c r="W87" s="703">
        <v>28.19</v>
      </c>
      <c r="X87" s="139">
        <f t="shared" si="4"/>
        <v>28.19</v>
      </c>
      <c r="Y87" s="140">
        <f t="shared" si="5"/>
        <v>0.4806807762986012</v>
      </c>
    </row>
    <row r="88" spans="1:25" ht="12.75">
      <c r="A88" s="696" t="s">
        <v>125</v>
      </c>
      <c r="B88" s="697"/>
      <c r="C88" s="698"/>
      <c r="D88" s="698"/>
      <c r="E88" s="698"/>
      <c r="F88" s="698"/>
      <c r="G88" s="698"/>
      <c r="H88" s="699"/>
      <c r="I88" s="704"/>
      <c r="J88" s="701"/>
      <c r="K88" s="702"/>
      <c r="L88" s="702"/>
      <c r="M88" s="702"/>
      <c r="N88" s="702"/>
      <c r="O88" s="702"/>
      <c r="P88" s="702"/>
      <c r="Q88" s="702"/>
      <c r="R88" s="702"/>
      <c r="S88" s="702">
        <v>32.67</v>
      </c>
      <c r="T88" s="703"/>
      <c r="U88" s="703"/>
      <c r="V88" s="703"/>
      <c r="W88" s="703"/>
      <c r="X88" s="139">
        <f t="shared" si="4"/>
        <v>32.67</v>
      </c>
      <c r="Y88" s="140">
        <f t="shared" si="5"/>
        <v>0.5570713359941576</v>
      </c>
    </row>
    <row r="89" spans="1:25" ht="12.75">
      <c r="A89" s="696" t="s">
        <v>320</v>
      </c>
      <c r="B89" s="697"/>
      <c r="C89" s="698"/>
      <c r="D89" s="698"/>
      <c r="E89" s="698"/>
      <c r="F89" s="698"/>
      <c r="G89" s="698"/>
      <c r="H89" s="699"/>
      <c r="I89" s="704"/>
      <c r="J89" s="701"/>
      <c r="K89" s="702"/>
      <c r="L89" s="702"/>
      <c r="M89" s="702"/>
      <c r="N89" s="702"/>
      <c r="O89" s="702"/>
      <c r="P89" s="702"/>
      <c r="Q89" s="702"/>
      <c r="R89" s="702"/>
      <c r="S89" s="702">
        <v>48.363</v>
      </c>
      <c r="T89" s="703"/>
      <c r="U89" s="703"/>
      <c r="V89" s="703"/>
      <c r="W89" s="703"/>
      <c r="X89" s="139">
        <f t="shared" si="4"/>
        <v>48.363</v>
      </c>
      <c r="Y89" s="140">
        <f t="shared" si="5"/>
        <v>0.8246599639634354</v>
      </c>
    </row>
    <row r="90" spans="1:25" ht="12.75">
      <c r="A90" s="696" t="s">
        <v>321</v>
      </c>
      <c r="B90" s="697"/>
      <c r="C90" s="698"/>
      <c r="D90" s="698"/>
      <c r="E90" s="698"/>
      <c r="F90" s="698"/>
      <c r="G90" s="698"/>
      <c r="H90" s="699"/>
      <c r="I90" s="704"/>
      <c r="J90" s="701"/>
      <c r="K90" s="702"/>
      <c r="L90" s="702"/>
      <c r="M90" s="702"/>
      <c r="N90" s="702"/>
      <c r="O90" s="702">
        <v>16.866</v>
      </c>
      <c r="P90" s="702"/>
      <c r="Q90" s="702"/>
      <c r="R90" s="702"/>
      <c r="S90" s="702">
        <v>12.363</v>
      </c>
      <c r="T90" s="703"/>
      <c r="U90" s="703"/>
      <c r="V90" s="703"/>
      <c r="W90" s="703"/>
      <c r="X90" s="139">
        <f t="shared" si="4"/>
        <v>29.229</v>
      </c>
      <c r="Y90" s="140">
        <f t="shared" si="5"/>
        <v>0.49839724762085175</v>
      </c>
    </row>
    <row r="91" spans="1:25" ht="12.75">
      <c r="A91" s="696" t="s">
        <v>322</v>
      </c>
      <c r="B91" s="697"/>
      <c r="C91" s="698"/>
      <c r="D91" s="698"/>
      <c r="E91" s="698"/>
      <c r="F91" s="698"/>
      <c r="G91" s="698"/>
      <c r="H91" s="699"/>
      <c r="I91" s="704"/>
      <c r="J91" s="701"/>
      <c r="K91" s="702"/>
      <c r="L91" s="702"/>
      <c r="M91" s="702"/>
      <c r="N91" s="702"/>
      <c r="O91" s="702">
        <v>0.215</v>
      </c>
      <c r="P91" s="702"/>
      <c r="Q91" s="702"/>
      <c r="R91" s="702"/>
      <c r="S91" s="702">
        <v>29.74</v>
      </c>
      <c r="T91" s="703"/>
      <c r="U91" s="703"/>
      <c r="V91" s="703"/>
      <c r="W91" s="703"/>
      <c r="X91" s="139">
        <f t="shared" si="4"/>
        <v>29.955</v>
      </c>
      <c r="Y91" s="140">
        <f t="shared" si="5"/>
        <v>0.5107766106429441</v>
      </c>
    </row>
    <row r="92" spans="1:25" ht="12.75">
      <c r="A92" s="696" t="s">
        <v>323</v>
      </c>
      <c r="B92" s="697"/>
      <c r="C92" s="698"/>
      <c r="D92" s="698"/>
      <c r="E92" s="698"/>
      <c r="F92" s="698"/>
      <c r="G92" s="698"/>
      <c r="H92" s="699"/>
      <c r="I92" s="704"/>
      <c r="J92" s="701"/>
      <c r="K92" s="702"/>
      <c r="L92" s="702"/>
      <c r="M92" s="702"/>
      <c r="N92" s="702"/>
      <c r="O92" s="702"/>
      <c r="P92" s="702"/>
      <c r="Q92" s="702"/>
      <c r="R92" s="702"/>
      <c r="S92" s="702"/>
      <c r="T92" s="703"/>
      <c r="U92" s="703"/>
      <c r="V92" s="703"/>
      <c r="W92" s="703">
        <v>78.57</v>
      </c>
      <c r="X92" s="139">
        <f t="shared" si="4"/>
        <v>78.57</v>
      </c>
      <c r="Y92" s="140">
        <f t="shared" si="5"/>
        <v>1.3397335435892546</v>
      </c>
    </row>
    <row r="93" spans="1:25" ht="12.75">
      <c r="A93" s="696" t="s">
        <v>325</v>
      </c>
      <c r="B93" s="697"/>
      <c r="C93" s="698"/>
      <c r="D93" s="698"/>
      <c r="E93" s="698"/>
      <c r="F93" s="698"/>
      <c r="G93" s="698"/>
      <c r="H93" s="699"/>
      <c r="I93" s="704"/>
      <c r="J93" s="701"/>
      <c r="K93" s="702"/>
      <c r="L93" s="702"/>
      <c r="M93" s="702"/>
      <c r="N93" s="702"/>
      <c r="O93" s="702"/>
      <c r="P93" s="702"/>
      <c r="Q93" s="702"/>
      <c r="R93" s="702"/>
      <c r="S93" s="702"/>
      <c r="T93" s="703"/>
      <c r="U93" s="703"/>
      <c r="V93" s="703"/>
      <c r="W93" s="703">
        <v>32.683</v>
      </c>
      <c r="X93" s="139">
        <f t="shared" si="4"/>
        <v>32.683</v>
      </c>
      <c r="Y93" s="140">
        <f t="shared" si="5"/>
        <v>0.5572930050289884</v>
      </c>
    </row>
    <row r="94" spans="1:25" ht="12.75">
      <c r="A94" s="696" t="s">
        <v>326</v>
      </c>
      <c r="B94" s="697"/>
      <c r="C94" s="698"/>
      <c r="D94" s="698"/>
      <c r="E94" s="698"/>
      <c r="F94" s="698"/>
      <c r="G94" s="698"/>
      <c r="H94" s="699"/>
      <c r="I94" s="704"/>
      <c r="J94" s="701"/>
      <c r="K94" s="702"/>
      <c r="L94" s="702"/>
      <c r="M94" s="702"/>
      <c r="N94" s="702"/>
      <c r="O94" s="702"/>
      <c r="P94" s="702"/>
      <c r="Q94" s="702"/>
      <c r="R94" s="702"/>
      <c r="S94" s="702">
        <v>31.206</v>
      </c>
      <c r="T94" s="703"/>
      <c r="U94" s="703"/>
      <c r="V94" s="703"/>
      <c r="W94" s="703"/>
      <c r="X94" s="139">
        <f t="shared" si="4"/>
        <v>31.206</v>
      </c>
      <c r="Y94" s="140">
        <f t="shared" si="5"/>
        <v>0.5321079923793596</v>
      </c>
    </row>
    <row r="95" spans="1:25" ht="12.75">
      <c r="A95" s="696" t="s">
        <v>327</v>
      </c>
      <c r="B95" s="697"/>
      <c r="C95" s="698"/>
      <c r="D95" s="698"/>
      <c r="E95" s="698"/>
      <c r="F95" s="698"/>
      <c r="G95" s="698"/>
      <c r="H95" s="699"/>
      <c r="I95" s="704"/>
      <c r="J95" s="701"/>
      <c r="K95" s="702"/>
      <c r="L95" s="702"/>
      <c r="M95" s="702"/>
      <c r="N95" s="702"/>
      <c r="O95" s="702"/>
      <c r="P95" s="702"/>
      <c r="Q95" s="702"/>
      <c r="R95" s="702"/>
      <c r="S95" s="702"/>
      <c r="T95" s="703"/>
      <c r="U95" s="703"/>
      <c r="V95" s="703"/>
      <c r="W95" s="703">
        <v>29.484</v>
      </c>
      <c r="X95" s="139">
        <f t="shared" si="4"/>
        <v>29.484</v>
      </c>
      <c r="Y95" s="140">
        <f t="shared" si="5"/>
        <v>0.5027453709963802</v>
      </c>
    </row>
    <row r="96" spans="1:25" ht="13.5" thickBot="1">
      <c r="A96" s="706" t="s">
        <v>328</v>
      </c>
      <c r="B96" s="707"/>
      <c r="C96" s="708"/>
      <c r="D96" s="708"/>
      <c r="E96" s="708"/>
      <c r="F96" s="708"/>
      <c r="G96" s="708"/>
      <c r="H96" s="709"/>
      <c r="I96" s="710"/>
      <c r="J96" s="711"/>
      <c r="K96" s="712"/>
      <c r="L96" s="712"/>
      <c r="M96" s="712"/>
      <c r="N96" s="712"/>
      <c r="O96" s="712"/>
      <c r="P96" s="712"/>
      <c r="Q96" s="712"/>
      <c r="R96" s="712"/>
      <c r="S96" s="712">
        <v>27.728</v>
      </c>
      <c r="T96" s="713"/>
      <c r="U96" s="713"/>
      <c r="V96" s="713">
        <v>0.102</v>
      </c>
      <c r="W96" s="713">
        <v>56.96</v>
      </c>
      <c r="X96" s="141">
        <f t="shared" si="4"/>
        <v>84.79</v>
      </c>
      <c r="Y96" s="291">
        <f t="shared" si="5"/>
        <v>1.4457936510237104</v>
      </c>
    </row>
    <row r="97" spans="1:25" ht="12.75">
      <c r="A97" s="142" t="s">
        <v>148</v>
      </c>
      <c r="B97" s="143">
        <f>SUM(B6:B96)</f>
        <v>0</v>
      </c>
      <c r="C97" s="144"/>
      <c r="D97" s="144"/>
      <c r="E97" s="144"/>
      <c r="F97" s="144"/>
      <c r="G97" s="144"/>
      <c r="H97" s="145"/>
      <c r="I97" s="421"/>
      <c r="J97" s="424">
        <f>SUM(J6:J96)</f>
        <v>21.149</v>
      </c>
      <c r="K97" s="146">
        <f>SUM(K6:K96)</f>
        <v>2.243</v>
      </c>
      <c r="L97" s="146">
        <f>SUM(L6:L96)</f>
        <v>0</v>
      </c>
      <c r="M97" s="146"/>
      <c r="N97" s="146"/>
      <c r="O97" s="146">
        <f aca="true" t="shared" si="6" ref="O97:W97">SUM(O6:O96)</f>
        <v>230.929</v>
      </c>
      <c r="P97" s="146">
        <f t="shared" si="6"/>
        <v>8.136</v>
      </c>
      <c r="Q97" s="146">
        <f t="shared" si="6"/>
        <v>12.253</v>
      </c>
      <c r="R97" s="146">
        <f t="shared" si="6"/>
        <v>1.01</v>
      </c>
      <c r="S97" s="146">
        <f t="shared" si="6"/>
        <v>1817.669</v>
      </c>
      <c r="T97" s="146">
        <f t="shared" si="6"/>
        <v>0.368</v>
      </c>
      <c r="U97" s="146">
        <f t="shared" si="6"/>
        <v>3.901</v>
      </c>
      <c r="V97" s="146">
        <f t="shared" si="6"/>
        <v>5.227</v>
      </c>
      <c r="W97" s="147">
        <f t="shared" si="6"/>
        <v>3761.714</v>
      </c>
      <c r="X97" s="148">
        <f t="shared" si="4"/>
        <v>5864.599</v>
      </c>
      <c r="Y97" s="290">
        <f t="shared" si="5"/>
        <v>100</v>
      </c>
    </row>
    <row r="98" spans="1:29" s="101" customFormat="1" ht="13.5" thickBot="1">
      <c r="A98" s="149" t="s">
        <v>17</v>
      </c>
      <c r="B98" s="150">
        <f>B97/$X$97*100</f>
        <v>0</v>
      </c>
      <c r="C98" s="151"/>
      <c r="D98" s="151"/>
      <c r="E98" s="151"/>
      <c r="F98" s="151"/>
      <c r="G98" s="151"/>
      <c r="H98" s="152"/>
      <c r="I98" s="422"/>
      <c r="J98" s="425">
        <f>J97/$X$97*100</f>
        <v>0.3606214167413663</v>
      </c>
      <c r="K98" s="411">
        <f>K97/$X$97*100</f>
        <v>0.038246434240431434</v>
      </c>
      <c r="L98" s="411">
        <f>L97/$X$97*100</f>
        <v>0</v>
      </c>
      <c r="M98" s="411"/>
      <c r="N98" s="411"/>
      <c r="O98" s="411">
        <f aca="true" t="shared" si="7" ref="O98:X98">O97/$X$97*100</f>
        <v>3.9376775803426627</v>
      </c>
      <c r="P98" s="411">
        <f t="shared" si="7"/>
        <v>0.13873071287567998</v>
      </c>
      <c r="Q98" s="411">
        <f>Q97/$X$97*100</f>
        <v>0.20893159106019013</v>
      </c>
      <c r="R98" s="411">
        <f>R97/$X$97*100</f>
        <v>0.01722197885993569</v>
      </c>
      <c r="S98" s="411">
        <f t="shared" si="7"/>
        <v>30.99391791322817</v>
      </c>
      <c r="T98" s="411">
        <f>T97/$X$97*100</f>
        <v>0.006274938832134984</v>
      </c>
      <c r="U98" s="411">
        <f>U97/$X$97*100</f>
        <v>0.06651776191347439</v>
      </c>
      <c r="V98" s="411">
        <f>V97/$X$97*100</f>
        <v>0.08912800346622166</v>
      </c>
      <c r="W98" s="412">
        <f t="shared" si="7"/>
        <v>64.14273166843974</v>
      </c>
      <c r="X98" s="154">
        <f t="shared" si="7"/>
        <v>100</v>
      </c>
      <c r="Y98" s="153"/>
      <c r="AB98"/>
      <c r="AC98"/>
    </row>
    <row r="99" spans="10:23" ht="12.75"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</row>
    <row r="104" spans="10:11" ht="13.5">
      <c r="J104" s="155"/>
      <c r="K104" s="96"/>
    </row>
    <row r="106" spans="10:15" ht="12.75">
      <c r="J106"/>
      <c r="K106"/>
      <c r="L106"/>
      <c r="M106"/>
      <c r="N106"/>
      <c r="O106"/>
    </row>
    <row r="107" spans="10:15" ht="12.75">
      <c r="J107"/>
      <c r="K107"/>
      <c r="L107"/>
      <c r="M107"/>
      <c r="N107"/>
      <c r="O107"/>
    </row>
    <row r="108" spans="10:15" ht="12.75">
      <c r="J108"/>
      <c r="K108"/>
      <c r="L108"/>
      <c r="M108"/>
      <c r="N108"/>
      <c r="O108"/>
    </row>
  </sheetData>
  <sheetProtection selectLockedCells="1" selectUnlockedCells="1"/>
  <mergeCells count="2">
    <mergeCell ref="J1:X1"/>
    <mergeCell ref="O3:X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U39" sqref="U39"/>
    </sheetView>
  </sheetViews>
  <sheetFormatPr defaultColWidth="9.140625" defaultRowHeight="12.75"/>
  <cols>
    <col min="1" max="1" width="42.28125" style="25" customWidth="1"/>
    <col min="2" max="2" width="9.140625" style="25" customWidth="1"/>
    <col min="3" max="3" width="0" style="25" hidden="1" customWidth="1"/>
    <col min="4" max="4" width="9.140625" style="63" customWidth="1"/>
    <col min="5" max="8" width="0" style="63" hidden="1" customWidth="1"/>
    <col min="9" max="12" width="9.140625" style="63" customWidth="1"/>
    <col min="13" max="14" width="9.140625" style="25" customWidth="1"/>
    <col min="15" max="15" width="0" style="25" hidden="1" customWidth="1"/>
    <col min="16" max="17" width="9.140625" style="25" customWidth="1"/>
    <col min="18" max="18" width="9.57421875" style="2" customWidth="1"/>
    <col min="19" max="19" width="7.421875" style="24" customWidth="1"/>
    <col min="20" max="20" width="9.140625" style="83" customWidth="1"/>
    <col min="21" max="251" width="9.140625" style="25" customWidth="1"/>
  </cols>
  <sheetData>
    <row r="1" spans="1:19" ht="20.25" customHeight="1">
      <c r="A1" s="4" t="s">
        <v>0</v>
      </c>
      <c r="B1" s="763" t="s">
        <v>1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9"/>
    </row>
    <row r="2" ht="15.75" thickBot="1">
      <c r="A2" s="6" t="s">
        <v>549</v>
      </c>
    </row>
    <row r="3" spans="1:23" s="2" customFormat="1" ht="12.75" customHeight="1" thickBot="1">
      <c r="A3" s="156" t="s">
        <v>329</v>
      </c>
      <c r="B3" s="157" t="s">
        <v>550</v>
      </c>
      <c r="C3" s="158" t="s">
        <v>6</v>
      </c>
      <c r="D3" s="159" t="s">
        <v>551</v>
      </c>
      <c r="E3" s="159" t="s">
        <v>8</v>
      </c>
      <c r="F3" s="159" t="s">
        <v>9</v>
      </c>
      <c r="G3" s="159" t="s">
        <v>10</v>
      </c>
      <c r="H3" s="159" t="s">
        <v>11</v>
      </c>
      <c r="I3" s="159" t="s">
        <v>552</v>
      </c>
      <c r="J3" s="159" t="s">
        <v>553</v>
      </c>
      <c r="K3" s="159" t="s">
        <v>554</v>
      </c>
      <c r="L3" s="159" t="s">
        <v>555</v>
      </c>
      <c r="M3" s="159" t="s">
        <v>556</v>
      </c>
      <c r="N3" s="159" t="s">
        <v>557</v>
      </c>
      <c r="O3" s="159" t="s">
        <v>15</v>
      </c>
      <c r="P3" s="159" t="s">
        <v>558</v>
      </c>
      <c r="Q3" s="160" t="s">
        <v>559</v>
      </c>
      <c r="R3" s="161" t="s">
        <v>330</v>
      </c>
      <c r="S3" s="162" t="s">
        <v>17</v>
      </c>
      <c r="T3" s="83"/>
      <c r="U3" s="25"/>
      <c r="V3" s="25"/>
      <c r="W3" s="25"/>
    </row>
    <row r="4" spans="1:19" ht="12.75" customHeight="1">
      <c r="A4" s="454" t="s">
        <v>331</v>
      </c>
      <c r="B4" s="455"/>
      <c r="C4" s="456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>
        <v>8.367</v>
      </c>
      <c r="Q4" s="458">
        <v>1.387</v>
      </c>
      <c r="R4" s="170">
        <f aca="true" t="shared" si="0" ref="R4:R36">SUM(A4:Q4)</f>
        <v>9.754000000000001</v>
      </c>
      <c r="S4" s="164">
        <f aca="true" t="shared" si="1" ref="S4:S35">R4/$R$163*100</f>
        <v>0.8940634698902085</v>
      </c>
    </row>
    <row r="5" spans="1:19" ht="12.75" customHeight="1">
      <c r="A5" s="459" t="s">
        <v>332</v>
      </c>
      <c r="B5" s="460"/>
      <c r="C5" s="461"/>
      <c r="D5" s="462"/>
      <c r="E5" s="462"/>
      <c r="F5" s="462"/>
      <c r="G5" s="462"/>
      <c r="H5" s="462"/>
      <c r="I5" s="462"/>
      <c r="J5" s="462"/>
      <c r="K5" s="462"/>
      <c r="L5" s="462"/>
      <c r="M5" s="462">
        <v>24.78</v>
      </c>
      <c r="N5" s="462">
        <v>2.004</v>
      </c>
      <c r="O5" s="462"/>
      <c r="P5" s="462">
        <v>10.503</v>
      </c>
      <c r="Q5" s="463"/>
      <c r="R5" s="170">
        <f t="shared" si="0"/>
        <v>37.287000000000006</v>
      </c>
      <c r="S5" s="171">
        <f t="shared" si="1"/>
        <v>3.4177716425872675</v>
      </c>
    </row>
    <row r="6" spans="1:19" ht="12.75" customHeight="1">
      <c r="A6" s="459" t="s">
        <v>333</v>
      </c>
      <c r="B6" s="460"/>
      <c r="C6" s="461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3">
        <v>9.51</v>
      </c>
      <c r="R6" s="170">
        <f t="shared" si="0"/>
        <v>9.51</v>
      </c>
      <c r="S6" s="171">
        <f t="shared" si="1"/>
        <v>0.8716981339610295</v>
      </c>
    </row>
    <row r="7" spans="1:27" ht="12.75" customHeight="1">
      <c r="A7" s="459" t="s">
        <v>334</v>
      </c>
      <c r="B7" s="460"/>
      <c r="C7" s="461"/>
      <c r="D7" s="462"/>
      <c r="E7" s="462"/>
      <c r="F7" s="462"/>
      <c r="G7" s="462"/>
      <c r="H7" s="462"/>
      <c r="I7" s="462"/>
      <c r="J7" s="462"/>
      <c r="K7" s="462"/>
      <c r="L7" s="462">
        <v>0.85</v>
      </c>
      <c r="M7" s="462"/>
      <c r="N7" s="462">
        <v>3.225</v>
      </c>
      <c r="O7" s="462"/>
      <c r="P7" s="462"/>
      <c r="Q7" s="463">
        <v>1.653</v>
      </c>
      <c r="R7" s="170">
        <f t="shared" si="0"/>
        <v>5.728</v>
      </c>
      <c r="S7" s="171">
        <f t="shared" si="1"/>
        <v>0.5250354270587567</v>
      </c>
      <c r="AA7" s="176"/>
    </row>
    <row r="8" spans="1:27" ht="12.75" customHeight="1">
      <c r="A8" s="459" t="s">
        <v>335</v>
      </c>
      <c r="B8" s="460"/>
      <c r="C8" s="461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3">
        <v>1.3</v>
      </c>
      <c r="R8" s="170">
        <f t="shared" si="0"/>
        <v>1.3</v>
      </c>
      <c r="S8" s="171">
        <f t="shared" si="1"/>
        <v>0.11915957667185473</v>
      </c>
      <c r="AA8" s="177"/>
    </row>
    <row r="9" spans="1:27" ht="12.75" customHeight="1">
      <c r="A9" s="459" t="s">
        <v>336</v>
      </c>
      <c r="B9" s="460"/>
      <c r="C9" s="461"/>
      <c r="D9" s="462"/>
      <c r="E9" s="462"/>
      <c r="F9" s="462"/>
      <c r="G9" s="462"/>
      <c r="H9" s="462"/>
      <c r="I9" s="462"/>
      <c r="J9" s="462"/>
      <c r="K9" s="462">
        <v>1.1</v>
      </c>
      <c r="L9" s="462"/>
      <c r="M9" s="462">
        <v>4.01</v>
      </c>
      <c r="N9" s="462">
        <v>4.31</v>
      </c>
      <c r="O9" s="462"/>
      <c r="P9" s="462">
        <v>25.335</v>
      </c>
      <c r="Q9" s="463">
        <v>8.494</v>
      </c>
      <c r="R9" s="170">
        <f t="shared" si="0"/>
        <v>43.248999999999995</v>
      </c>
      <c r="S9" s="171">
        <f t="shared" si="1"/>
        <v>3.964255793446957</v>
      </c>
      <c r="Z9"/>
      <c r="AA9"/>
    </row>
    <row r="10" spans="1:27" ht="12.75" customHeight="1">
      <c r="A10" s="459" t="s">
        <v>337</v>
      </c>
      <c r="B10" s="460"/>
      <c r="C10" s="461"/>
      <c r="D10" s="462"/>
      <c r="E10" s="462"/>
      <c r="F10" s="462"/>
      <c r="G10" s="462"/>
      <c r="H10" s="462"/>
      <c r="I10" s="462"/>
      <c r="J10" s="462"/>
      <c r="K10" s="462"/>
      <c r="L10" s="462">
        <v>0.486</v>
      </c>
      <c r="M10" s="462"/>
      <c r="N10" s="462"/>
      <c r="O10" s="462"/>
      <c r="P10" s="462">
        <v>0.633</v>
      </c>
      <c r="Q10" s="463">
        <v>7.633</v>
      </c>
      <c r="R10" s="170">
        <f t="shared" si="0"/>
        <v>8.752</v>
      </c>
      <c r="S10" s="171">
        <f t="shared" si="1"/>
        <v>0.8022189346400558</v>
      </c>
      <c r="U10" s="178"/>
      <c r="V10" s="179"/>
      <c r="W10" s="178"/>
      <c r="X10" s="179"/>
      <c r="Y10" s="179"/>
      <c r="Z10"/>
      <c r="AA10"/>
    </row>
    <row r="11" spans="1:27" ht="12.75" customHeight="1">
      <c r="A11" s="459" t="s">
        <v>338</v>
      </c>
      <c r="B11" s="460"/>
      <c r="C11" s="461"/>
      <c r="D11" s="464">
        <v>0.163</v>
      </c>
      <c r="E11" s="464"/>
      <c r="F11" s="464"/>
      <c r="G11" s="464"/>
      <c r="H11" s="464"/>
      <c r="I11" s="464">
        <v>0.254</v>
      </c>
      <c r="J11" s="464">
        <v>3.388</v>
      </c>
      <c r="K11" s="464">
        <v>1.442</v>
      </c>
      <c r="L11" s="465">
        <v>4.517</v>
      </c>
      <c r="M11" s="464">
        <v>11.934</v>
      </c>
      <c r="N11" s="464">
        <v>20.239</v>
      </c>
      <c r="O11" s="464"/>
      <c r="P11" s="464">
        <v>4.461</v>
      </c>
      <c r="Q11" s="466">
        <v>18.287</v>
      </c>
      <c r="R11" s="170">
        <f t="shared" si="0"/>
        <v>64.685</v>
      </c>
      <c r="S11" s="171">
        <f t="shared" si="1"/>
        <v>5.929105551553017</v>
      </c>
      <c r="U11" s="180"/>
      <c r="V11" s="172"/>
      <c r="W11" s="180"/>
      <c r="X11" s="172"/>
      <c r="Y11" s="172"/>
      <c r="Z11"/>
      <c r="AA11"/>
    </row>
    <row r="12" spans="1:22" ht="12.75" customHeight="1">
      <c r="A12" s="459" t="s">
        <v>339</v>
      </c>
      <c r="B12" s="460"/>
      <c r="C12" s="461"/>
      <c r="D12" s="462">
        <v>0.265</v>
      </c>
      <c r="E12" s="462"/>
      <c r="F12" s="462"/>
      <c r="G12" s="462"/>
      <c r="H12" s="462"/>
      <c r="I12" s="462"/>
      <c r="J12" s="462"/>
      <c r="K12" s="462"/>
      <c r="L12" s="462"/>
      <c r="M12" s="462">
        <v>15.909</v>
      </c>
      <c r="N12" s="467">
        <v>16.309</v>
      </c>
      <c r="O12" s="468"/>
      <c r="P12" s="462">
        <v>4</v>
      </c>
      <c r="Q12" s="463">
        <v>11.97</v>
      </c>
      <c r="R12" s="170">
        <f t="shared" si="0"/>
        <v>48.453</v>
      </c>
      <c r="S12" s="171">
        <f t="shared" si="1"/>
        <v>4.441260744985675</v>
      </c>
      <c r="U12" s="181"/>
      <c r="V12" s="182"/>
    </row>
    <row r="13" spans="1:22" ht="12.75" customHeight="1">
      <c r="A13" s="459" t="s">
        <v>340</v>
      </c>
      <c r="B13" s="460"/>
      <c r="C13" s="461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3">
        <v>3.258</v>
      </c>
      <c r="R13" s="170">
        <f t="shared" si="0"/>
        <v>3.258</v>
      </c>
      <c r="S13" s="171">
        <f t="shared" si="1"/>
        <v>0.2986322313822328</v>
      </c>
      <c r="U13" s="183"/>
      <c r="V13" s="182"/>
    </row>
    <row r="14" spans="1:29" ht="12.75" customHeight="1">
      <c r="A14" s="459" t="s">
        <v>341</v>
      </c>
      <c r="B14" s="460"/>
      <c r="C14" s="461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>
        <v>9.122</v>
      </c>
      <c r="Q14" s="463">
        <v>26.195</v>
      </c>
      <c r="R14" s="170">
        <f t="shared" si="0"/>
        <v>35.317</v>
      </c>
      <c r="S14" s="171">
        <f t="shared" si="1"/>
        <v>3.237199053322995</v>
      </c>
      <c r="U14" s="183"/>
      <c r="V14" s="182"/>
      <c r="AB14" s="175"/>
      <c r="AC14" s="175"/>
    </row>
    <row r="15" spans="1:29" ht="12.75" customHeight="1">
      <c r="A15" s="459" t="s">
        <v>342</v>
      </c>
      <c r="B15" s="460"/>
      <c r="C15" s="461"/>
      <c r="D15" s="462"/>
      <c r="E15" s="462"/>
      <c r="F15" s="462"/>
      <c r="G15" s="462"/>
      <c r="H15" s="462"/>
      <c r="I15" s="462"/>
      <c r="J15" s="462"/>
      <c r="K15" s="462"/>
      <c r="L15" s="462"/>
      <c r="M15" s="462">
        <v>0.771</v>
      </c>
      <c r="N15" s="462">
        <v>8.43</v>
      </c>
      <c r="O15" s="462"/>
      <c r="P15" s="462">
        <v>3.279</v>
      </c>
      <c r="Q15" s="463">
        <v>3.016</v>
      </c>
      <c r="R15" s="170">
        <f t="shared" si="0"/>
        <v>15.496</v>
      </c>
      <c r="S15" s="171">
        <f t="shared" si="1"/>
        <v>1.4203821539285084</v>
      </c>
      <c r="W15" s="98"/>
      <c r="X15" s="98"/>
      <c r="Y15" s="98"/>
      <c r="Z15" s="98"/>
      <c r="AA15" s="98"/>
      <c r="AB15" s="175"/>
      <c r="AC15" s="98"/>
    </row>
    <row r="16" spans="1:29" ht="12.75" customHeight="1">
      <c r="A16" s="459" t="s">
        <v>343</v>
      </c>
      <c r="B16" s="460"/>
      <c r="C16" s="461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3">
        <v>3.001</v>
      </c>
      <c r="R16" s="170">
        <f t="shared" si="0"/>
        <v>3.001</v>
      </c>
      <c r="S16" s="171">
        <f t="shared" si="1"/>
        <v>0.2750752996863354</v>
      </c>
      <c r="AB16" s="175"/>
      <c r="AC16" s="175"/>
    </row>
    <row r="17" spans="1:29" ht="12.75" customHeight="1">
      <c r="A17" s="459" t="s">
        <v>344</v>
      </c>
      <c r="B17" s="460">
        <v>0.232</v>
      </c>
      <c r="C17" s="461"/>
      <c r="D17" s="462"/>
      <c r="E17" s="462"/>
      <c r="F17" s="462"/>
      <c r="G17" s="462"/>
      <c r="H17" s="462"/>
      <c r="I17" s="462"/>
      <c r="J17" s="462"/>
      <c r="K17" s="462"/>
      <c r="L17" s="462">
        <v>0.784</v>
      </c>
      <c r="M17" s="462">
        <v>13.592</v>
      </c>
      <c r="N17" s="462">
        <v>5.93</v>
      </c>
      <c r="O17" s="462"/>
      <c r="P17" s="462">
        <v>6.11</v>
      </c>
      <c r="Q17" s="463">
        <v>13.846</v>
      </c>
      <c r="R17" s="170">
        <f t="shared" si="0"/>
        <v>40.494</v>
      </c>
      <c r="S17" s="171">
        <f t="shared" si="1"/>
        <v>3.7117291521154496</v>
      </c>
      <c r="T17" s="25"/>
      <c r="AB17" s="175"/>
      <c r="AC17" s="98"/>
    </row>
    <row r="18" spans="1:29" ht="12.75" customHeight="1">
      <c r="A18" s="459" t="s">
        <v>345</v>
      </c>
      <c r="B18" s="460"/>
      <c r="C18" s="461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3">
        <v>5.127</v>
      </c>
      <c r="R18" s="170">
        <f t="shared" si="0"/>
        <v>5.127</v>
      </c>
      <c r="S18" s="171">
        <f t="shared" si="1"/>
        <v>0.46994703815123007</v>
      </c>
      <c r="AB18"/>
      <c r="AC18"/>
    </row>
    <row r="19" spans="1:30" ht="12.75" customHeight="1">
      <c r="A19" s="459" t="s">
        <v>346</v>
      </c>
      <c r="B19" s="460"/>
      <c r="C19" s="461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3">
        <v>7</v>
      </c>
      <c r="R19" s="170">
        <f t="shared" si="0"/>
        <v>7</v>
      </c>
      <c r="S19" s="171">
        <f t="shared" si="1"/>
        <v>0.6416284897715254</v>
      </c>
      <c r="AB19"/>
      <c r="AC19"/>
      <c r="AD19" s="174"/>
    </row>
    <row r="20" spans="1:30" ht="12.75" customHeight="1">
      <c r="A20" s="459" t="s">
        <v>347</v>
      </c>
      <c r="B20" s="460"/>
      <c r="C20" s="461"/>
      <c r="D20" s="462"/>
      <c r="E20" s="462"/>
      <c r="F20" s="462"/>
      <c r="G20" s="462"/>
      <c r="H20" s="462"/>
      <c r="I20" s="462">
        <v>2.72</v>
      </c>
      <c r="J20" s="462"/>
      <c r="K20" s="462"/>
      <c r="L20" s="462"/>
      <c r="M20" s="462">
        <v>19.995</v>
      </c>
      <c r="N20" s="462">
        <v>0.483</v>
      </c>
      <c r="O20" s="462"/>
      <c r="P20" s="462">
        <v>8.173</v>
      </c>
      <c r="Q20" s="463">
        <v>5.309</v>
      </c>
      <c r="R20" s="170">
        <f t="shared" si="0"/>
        <v>36.68</v>
      </c>
      <c r="S20" s="171">
        <f t="shared" si="1"/>
        <v>3.362133286402793</v>
      </c>
      <c r="AB20"/>
      <c r="AC20"/>
      <c r="AD20" s="98"/>
    </row>
    <row r="21" spans="1:19" ht="12.75" customHeight="1">
      <c r="A21" s="459" t="s">
        <v>348</v>
      </c>
      <c r="B21" s="460"/>
      <c r="C21" s="461"/>
      <c r="D21" s="462"/>
      <c r="E21" s="462"/>
      <c r="F21" s="462"/>
      <c r="G21" s="462"/>
      <c r="H21" s="462"/>
      <c r="I21" s="462"/>
      <c r="J21" s="462"/>
      <c r="K21" s="462">
        <v>0.799</v>
      </c>
      <c r="L21" s="462"/>
      <c r="M21" s="462">
        <v>0.58</v>
      </c>
      <c r="N21" s="462"/>
      <c r="O21" s="462"/>
      <c r="P21" s="462">
        <v>8.173</v>
      </c>
      <c r="Q21" s="463">
        <v>18.045</v>
      </c>
      <c r="R21" s="170">
        <f t="shared" si="0"/>
        <v>27.597</v>
      </c>
      <c r="S21" s="171">
        <f t="shared" si="1"/>
        <v>2.529574490317827</v>
      </c>
    </row>
    <row r="22" spans="1:19" ht="12.75" customHeight="1">
      <c r="A22" s="459" t="s">
        <v>349</v>
      </c>
      <c r="B22" s="460"/>
      <c r="C22" s="461"/>
      <c r="D22" s="462"/>
      <c r="E22" s="462"/>
      <c r="F22" s="462"/>
      <c r="G22" s="462"/>
      <c r="H22" s="462"/>
      <c r="I22" s="462"/>
      <c r="J22" s="462"/>
      <c r="K22" s="462"/>
      <c r="L22" s="462"/>
      <c r="M22" s="462">
        <v>5.778</v>
      </c>
      <c r="N22" s="462">
        <v>1.21</v>
      </c>
      <c r="O22" s="462"/>
      <c r="P22" s="462">
        <v>4.112</v>
      </c>
      <c r="Q22" s="463">
        <v>1.464</v>
      </c>
      <c r="R22" s="170">
        <f t="shared" si="0"/>
        <v>12.564</v>
      </c>
      <c r="S22" s="171">
        <f t="shared" si="1"/>
        <v>1.1516314779270638</v>
      </c>
    </row>
    <row r="23" spans="1:19" ht="12.75" customHeight="1" thickBot="1">
      <c r="A23" s="469" t="s">
        <v>350</v>
      </c>
      <c r="B23" s="470"/>
      <c r="C23" s="471"/>
      <c r="D23" s="472"/>
      <c r="E23" s="472"/>
      <c r="F23" s="472"/>
      <c r="G23" s="472"/>
      <c r="H23" s="472"/>
      <c r="I23" s="472"/>
      <c r="J23" s="472"/>
      <c r="K23" s="472"/>
      <c r="L23" s="472"/>
      <c r="M23" s="472">
        <v>2.952</v>
      </c>
      <c r="N23" s="472">
        <v>0.838</v>
      </c>
      <c r="O23" s="472"/>
      <c r="P23" s="472">
        <v>0.932</v>
      </c>
      <c r="Q23" s="473"/>
      <c r="R23" s="184">
        <f t="shared" si="0"/>
        <v>4.722</v>
      </c>
      <c r="S23" s="185">
        <f t="shared" si="1"/>
        <v>0.4328242469573062</v>
      </c>
    </row>
    <row r="24" spans="1:22" ht="12.75" customHeight="1">
      <c r="A24" s="186" t="s">
        <v>351</v>
      </c>
      <c r="B24" s="166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>
        <v>18.688</v>
      </c>
      <c r="Q24" s="173">
        <v>1.441</v>
      </c>
      <c r="R24" s="163">
        <f t="shared" si="0"/>
        <v>20.128999999999998</v>
      </c>
      <c r="S24" s="164">
        <f t="shared" si="1"/>
        <v>1.8450485529444334</v>
      </c>
      <c r="U24" s="181"/>
      <c r="V24" s="182"/>
    </row>
    <row r="25" spans="1:22" ht="12.75" customHeight="1">
      <c r="A25" s="186" t="s">
        <v>352</v>
      </c>
      <c r="B25" s="166"/>
      <c r="C25" s="167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73">
        <v>2.6</v>
      </c>
      <c r="R25" s="170">
        <f t="shared" si="0"/>
        <v>2.6</v>
      </c>
      <c r="S25" s="171">
        <f t="shared" si="1"/>
        <v>0.23831915334370946</v>
      </c>
      <c r="U25" s="181"/>
      <c r="V25" s="182"/>
    </row>
    <row r="26" spans="1:19" ht="12.75" customHeight="1">
      <c r="A26" s="186" t="s">
        <v>353</v>
      </c>
      <c r="B26" s="166"/>
      <c r="C26" s="167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>
        <v>1.72</v>
      </c>
      <c r="Q26" s="173">
        <v>2.785</v>
      </c>
      <c r="R26" s="170">
        <f t="shared" si="0"/>
        <v>4.505</v>
      </c>
      <c r="S26" s="171">
        <f t="shared" si="1"/>
        <v>0.41293376377438884</v>
      </c>
    </row>
    <row r="27" spans="1:19" ht="12.75" customHeight="1">
      <c r="A27" s="186" t="s">
        <v>354</v>
      </c>
      <c r="B27" s="166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>
        <v>1.662</v>
      </c>
      <c r="Q27" s="173">
        <v>10.509</v>
      </c>
      <c r="R27" s="170">
        <f t="shared" si="0"/>
        <v>12.171</v>
      </c>
      <c r="S27" s="171">
        <f t="shared" si="1"/>
        <v>1.1156086212870338</v>
      </c>
    </row>
    <row r="28" spans="1:19" ht="12.75" customHeight="1">
      <c r="A28" s="186" t="s">
        <v>355</v>
      </c>
      <c r="B28" s="166"/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73">
        <v>4.289</v>
      </c>
      <c r="R28" s="170">
        <f t="shared" si="0"/>
        <v>4.289</v>
      </c>
      <c r="S28" s="171">
        <f t="shared" si="1"/>
        <v>0.39313494180429603</v>
      </c>
    </row>
    <row r="29" spans="1:19" ht="12.75" customHeight="1">
      <c r="A29" s="186" t="s">
        <v>660</v>
      </c>
      <c r="B29" s="166"/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>
        <v>3.741</v>
      </c>
      <c r="O29" s="168"/>
      <c r="P29" s="168"/>
      <c r="Q29" s="173"/>
      <c r="R29" s="170">
        <f t="shared" si="0"/>
        <v>3.741</v>
      </c>
      <c r="S29" s="171">
        <f t="shared" si="1"/>
        <v>0.34290459717646815</v>
      </c>
    </row>
    <row r="30" spans="1:19" ht="12.75" customHeight="1">
      <c r="A30" s="186" t="s">
        <v>357</v>
      </c>
      <c r="B30" s="166"/>
      <c r="C30" s="167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73">
        <v>1.804</v>
      </c>
      <c r="R30" s="170">
        <f t="shared" si="0"/>
        <v>1.804</v>
      </c>
      <c r="S30" s="171">
        <f t="shared" si="1"/>
        <v>0.16535682793540454</v>
      </c>
    </row>
    <row r="31" spans="1:19" ht="12.75" customHeight="1">
      <c r="A31" s="186" t="s">
        <v>480</v>
      </c>
      <c r="B31" s="166"/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>
        <v>0.644</v>
      </c>
      <c r="N31" s="168"/>
      <c r="O31" s="168"/>
      <c r="P31" s="168"/>
      <c r="Q31" s="173"/>
      <c r="R31" s="170">
        <f t="shared" si="0"/>
        <v>0.644</v>
      </c>
      <c r="S31" s="171">
        <f t="shared" si="1"/>
        <v>0.059029821058980345</v>
      </c>
    </row>
    <row r="32" spans="1:19" ht="12.75" customHeight="1">
      <c r="A32" s="186" t="s">
        <v>358</v>
      </c>
      <c r="B32" s="166"/>
      <c r="C32" s="167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>
        <v>2.45</v>
      </c>
      <c r="Q32" s="173"/>
      <c r="R32" s="170">
        <f t="shared" si="0"/>
        <v>2.45</v>
      </c>
      <c r="S32" s="171">
        <f t="shared" si="1"/>
        <v>0.22456997142003393</v>
      </c>
    </row>
    <row r="33" spans="1:19" ht="12.75" customHeight="1">
      <c r="A33" s="186" t="s">
        <v>359</v>
      </c>
      <c r="B33" s="166"/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73">
        <v>2.415</v>
      </c>
      <c r="R33" s="170">
        <f t="shared" si="0"/>
        <v>2.415</v>
      </c>
      <c r="S33" s="171">
        <f t="shared" si="1"/>
        <v>0.2213618289711763</v>
      </c>
    </row>
    <row r="34" spans="1:19" ht="12.75" customHeight="1">
      <c r="A34" s="186" t="s">
        <v>360</v>
      </c>
      <c r="B34" s="166"/>
      <c r="C34" s="167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73">
        <v>0.7</v>
      </c>
      <c r="R34" s="170">
        <f t="shared" si="0"/>
        <v>0.7</v>
      </c>
      <c r="S34" s="171">
        <f t="shared" si="1"/>
        <v>0.06416284897715255</v>
      </c>
    </row>
    <row r="35" spans="1:19" ht="12.75" customHeight="1">
      <c r="A35" s="186" t="s">
        <v>361</v>
      </c>
      <c r="B35" s="166"/>
      <c r="C35" s="167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>
        <v>0.57</v>
      </c>
      <c r="Q35" s="173"/>
      <c r="R35" s="170">
        <f t="shared" si="0"/>
        <v>0.57</v>
      </c>
      <c r="S35" s="171">
        <f t="shared" si="1"/>
        <v>0.05224689130996706</v>
      </c>
    </row>
    <row r="36" spans="1:19" ht="12.75" customHeight="1">
      <c r="A36" s="186" t="s">
        <v>362</v>
      </c>
      <c r="B36" s="166"/>
      <c r="C36" s="167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73">
        <v>1.129</v>
      </c>
      <c r="R36" s="170">
        <f t="shared" si="0"/>
        <v>1.129</v>
      </c>
      <c r="S36" s="171">
        <f aca="true" t="shared" si="2" ref="S36:S67">R36/$R$163*100</f>
        <v>0.1034855092788646</v>
      </c>
    </row>
    <row r="37" spans="1:19" ht="12.75" customHeight="1">
      <c r="A37" s="186" t="s">
        <v>363</v>
      </c>
      <c r="B37" s="166"/>
      <c r="C37" s="16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>
        <v>15.162</v>
      </c>
      <c r="Q37" s="173"/>
      <c r="R37" s="170">
        <f aca="true" t="shared" si="3" ref="R37:R68">SUM(A37:Q37)</f>
        <v>15.162</v>
      </c>
      <c r="S37" s="171">
        <f t="shared" si="2"/>
        <v>1.3897673088451241</v>
      </c>
    </row>
    <row r="38" spans="1:19" ht="12.75" customHeight="1">
      <c r="A38" s="186" t="s">
        <v>364</v>
      </c>
      <c r="B38" s="166"/>
      <c r="C38" s="16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73">
        <v>4.02</v>
      </c>
      <c r="R38" s="170">
        <f t="shared" si="3"/>
        <v>4.02</v>
      </c>
      <c r="S38" s="171">
        <f t="shared" si="2"/>
        <v>0.36847807555450457</v>
      </c>
    </row>
    <row r="39" spans="1:19" ht="12.75" customHeight="1">
      <c r="A39" s="186" t="s">
        <v>365</v>
      </c>
      <c r="B39" s="166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73">
        <v>5.963</v>
      </c>
      <c r="R39" s="170">
        <f t="shared" si="3"/>
        <v>5.963</v>
      </c>
      <c r="S39" s="171">
        <f t="shared" si="2"/>
        <v>0.5465758120725152</v>
      </c>
    </row>
    <row r="40" spans="1:19" ht="12.75" customHeight="1">
      <c r="A40" s="186" t="s">
        <v>366</v>
      </c>
      <c r="B40" s="166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73">
        <v>1.59</v>
      </c>
      <c r="R40" s="170">
        <f t="shared" si="3"/>
        <v>1.59</v>
      </c>
      <c r="S40" s="171">
        <f t="shared" si="2"/>
        <v>0.1457413283909608</v>
      </c>
    </row>
    <row r="41" spans="1:19" ht="12.75" customHeight="1">
      <c r="A41" s="186" t="s">
        <v>367</v>
      </c>
      <c r="B41" s="166"/>
      <c r="C41" s="167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>
        <v>5.8</v>
      </c>
      <c r="Q41" s="173">
        <v>0.496</v>
      </c>
      <c r="R41" s="170">
        <f t="shared" si="3"/>
        <v>6.295999999999999</v>
      </c>
      <c r="S41" s="171">
        <f t="shared" si="2"/>
        <v>0.5770989959430748</v>
      </c>
    </row>
    <row r="42" spans="1:19" ht="12.75" customHeight="1">
      <c r="A42" s="186" t="s">
        <v>368</v>
      </c>
      <c r="B42" s="166"/>
      <c r="C42" s="167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73">
        <v>6.094</v>
      </c>
      <c r="R42" s="170">
        <f t="shared" si="3"/>
        <v>6.094</v>
      </c>
      <c r="S42" s="171">
        <f t="shared" si="2"/>
        <v>0.5585834309525252</v>
      </c>
    </row>
    <row r="43" spans="1:19" ht="12.75" customHeight="1">
      <c r="A43" s="186" t="s">
        <v>369</v>
      </c>
      <c r="B43" s="166"/>
      <c r="C43" s="167"/>
      <c r="D43" s="168"/>
      <c r="E43" s="168"/>
      <c r="F43" s="168"/>
      <c r="G43" s="168"/>
      <c r="H43" s="168"/>
      <c r="I43" s="168"/>
      <c r="J43" s="168"/>
      <c r="K43" s="168"/>
      <c r="L43" s="168"/>
      <c r="M43" s="168">
        <v>3.045</v>
      </c>
      <c r="N43" s="168">
        <v>1.567</v>
      </c>
      <c r="O43" s="168"/>
      <c r="P43" s="168">
        <v>1.879</v>
      </c>
      <c r="Q43" s="173">
        <v>1.429</v>
      </c>
      <c r="R43" s="170">
        <f t="shared" si="3"/>
        <v>7.92</v>
      </c>
      <c r="S43" s="171">
        <f t="shared" si="2"/>
        <v>0.7259568055700688</v>
      </c>
    </row>
    <row r="44" spans="1:19" ht="12.75" customHeight="1">
      <c r="A44" s="186" t="s">
        <v>370</v>
      </c>
      <c r="B44" s="166"/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>
        <v>1.555</v>
      </c>
      <c r="Q44" s="173">
        <v>13.514</v>
      </c>
      <c r="R44" s="170">
        <f t="shared" si="3"/>
        <v>15.068999999999999</v>
      </c>
      <c r="S44" s="171">
        <f t="shared" si="2"/>
        <v>1.381242816052445</v>
      </c>
    </row>
    <row r="45" spans="1:19" ht="12.75" customHeight="1">
      <c r="A45" s="186" t="s">
        <v>371</v>
      </c>
      <c r="B45" s="166"/>
      <c r="C45" s="167"/>
      <c r="D45" s="168"/>
      <c r="E45" s="168"/>
      <c r="F45" s="168"/>
      <c r="G45" s="168"/>
      <c r="H45" s="168"/>
      <c r="I45" s="168"/>
      <c r="J45" s="168"/>
      <c r="K45" s="168"/>
      <c r="L45" s="168"/>
      <c r="M45" s="168">
        <v>2.479</v>
      </c>
      <c r="N45" s="168"/>
      <c r="O45" s="168"/>
      <c r="P45" s="168"/>
      <c r="Q45" s="173"/>
      <c r="R45" s="170">
        <f t="shared" si="3"/>
        <v>2.479</v>
      </c>
      <c r="S45" s="171">
        <f t="shared" si="2"/>
        <v>0.2272281465919445</v>
      </c>
    </row>
    <row r="46" spans="1:19" ht="12.75" customHeight="1">
      <c r="A46" s="186" t="s">
        <v>372</v>
      </c>
      <c r="B46" s="166"/>
      <c r="C46" s="167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73">
        <v>1.885</v>
      </c>
      <c r="R46" s="170">
        <f t="shared" si="3"/>
        <v>1.885</v>
      </c>
      <c r="S46" s="171">
        <f t="shared" si="2"/>
        <v>0.17278138617418934</v>
      </c>
    </row>
    <row r="47" spans="1:19" ht="12.75" customHeight="1">
      <c r="A47" s="186" t="s">
        <v>373</v>
      </c>
      <c r="B47" s="166"/>
      <c r="C47" s="167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73">
        <v>1.95</v>
      </c>
      <c r="R47" s="170">
        <f t="shared" si="3"/>
        <v>1.95</v>
      </c>
      <c r="S47" s="171">
        <f t="shared" si="2"/>
        <v>0.17873936500778206</v>
      </c>
    </row>
    <row r="48" spans="1:19" ht="12.75" customHeight="1">
      <c r="A48" s="186" t="s">
        <v>374</v>
      </c>
      <c r="B48" s="166"/>
      <c r="C48" s="167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73">
        <v>1.8</v>
      </c>
      <c r="R48" s="170">
        <f t="shared" si="3"/>
        <v>1.8</v>
      </c>
      <c r="S48" s="171">
        <f t="shared" si="2"/>
        <v>0.16499018308410654</v>
      </c>
    </row>
    <row r="49" spans="1:19" ht="12.75" customHeight="1">
      <c r="A49" s="186" t="s">
        <v>375</v>
      </c>
      <c r="B49" s="166"/>
      <c r="C49" s="167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73">
        <v>0.869</v>
      </c>
      <c r="R49" s="170">
        <f t="shared" si="3"/>
        <v>0.869</v>
      </c>
      <c r="S49" s="171">
        <f t="shared" si="2"/>
        <v>0.07965359394449366</v>
      </c>
    </row>
    <row r="50" spans="1:19" ht="12.75" customHeight="1">
      <c r="A50" s="186" t="s">
        <v>376</v>
      </c>
      <c r="B50" s="166"/>
      <c r="C50" s="167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73">
        <v>0.7</v>
      </c>
      <c r="R50" s="170">
        <f t="shared" si="3"/>
        <v>0.7</v>
      </c>
      <c r="S50" s="171">
        <f t="shared" si="2"/>
        <v>0.06416284897715255</v>
      </c>
    </row>
    <row r="51" spans="1:19" ht="12.75" customHeight="1">
      <c r="A51" s="186" t="s">
        <v>377</v>
      </c>
      <c r="B51" s="166"/>
      <c r="C51" s="167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73">
        <v>11.028</v>
      </c>
      <c r="R51" s="170">
        <f t="shared" si="3"/>
        <v>11.028</v>
      </c>
      <c r="S51" s="171">
        <f t="shared" si="2"/>
        <v>1.010839855028626</v>
      </c>
    </row>
    <row r="52" spans="1:19" ht="12.75" customHeight="1">
      <c r="A52" s="186" t="s">
        <v>378</v>
      </c>
      <c r="B52" s="166"/>
      <c r="C52" s="167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73">
        <v>10.335</v>
      </c>
      <c r="R52" s="170">
        <f t="shared" si="3"/>
        <v>10.335</v>
      </c>
      <c r="S52" s="171">
        <f t="shared" si="2"/>
        <v>0.9473186345412452</v>
      </c>
    </row>
    <row r="53" spans="1:19" ht="12.75" customHeight="1">
      <c r="A53" s="186" t="s">
        <v>379</v>
      </c>
      <c r="B53" s="166"/>
      <c r="C53" s="167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73">
        <v>3.078</v>
      </c>
      <c r="R53" s="170">
        <f t="shared" si="3"/>
        <v>3.078</v>
      </c>
      <c r="S53" s="171">
        <f t="shared" si="2"/>
        <v>0.28213321307382216</v>
      </c>
    </row>
    <row r="54" spans="1:19" ht="12.75" customHeight="1">
      <c r="A54" s="186" t="s">
        <v>380</v>
      </c>
      <c r="B54" s="166"/>
      <c r="C54" s="167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73">
        <v>0.548</v>
      </c>
      <c r="R54" s="170">
        <f t="shared" si="3"/>
        <v>0.548</v>
      </c>
      <c r="S54" s="171">
        <f t="shared" si="2"/>
        <v>0.050230344627827994</v>
      </c>
    </row>
    <row r="55" spans="1:19" ht="12.75" customHeight="1">
      <c r="A55" s="186" t="s">
        <v>381</v>
      </c>
      <c r="B55" s="166"/>
      <c r="C55" s="167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73">
        <v>19.171</v>
      </c>
      <c r="R55" s="170">
        <f t="shared" si="3"/>
        <v>19.171</v>
      </c>
      <c r="S55" s="171">
        <f t="shared" si="2"/>
        <v>1.7572371110585592</v>
      </c>
    </row>
    <row r="56" spans="1:19" ht="12.75" customHeight="1">
      <c r="A56" s="186" t="s">
        <v>382</v>
      </c>
      <c r="B56" s="166"/>
      <c r="C56" s="167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73">
        <v>0.64</v>
      </c>
      <c r="R56" s="170">
        <f t="shared" si="3"/>
        <v>0.64</v>
      </c>
      <c r="S56" s="171">
        <f t="shared" si="2"/>
        <v>0.05866317620768233</v>
      </c>
    </row>
    <row r="57" spans="1:19" ht="12.75" customHeight="1">
      <c r="A57" s="186" t="s">
        <v>383</v>
      </c>
      <c r="B57" s="166"/>
      <c r="C57" s="167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73">
        <v>0.2</v>
      </c>
      <c r="R57" s="170">
        <f t="shared" si="3"/>
        <v>0.2</v>
      </c>
      <c r="S57" s="171">
        <f t="shared" si="2"/>
        <v>0.01833224256490073</v>
      </c>
    </row>
    <row r="58" spans="1:19" ht="12.75" customHeight="1">
      <c r="A58" s="186" t="s">
        <v>384</v>
      </c>
      <c r="B58" s="166"/>
      <c r="C58" s="167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73">
        <v>6.983</v>
      </c>
      <c r="R58" s="170">
        <f t="shared" si="3"/>
        <v>6.983</v>
      </c>
      <c r="S58" s="171">
        <f t="shared" si="2"/>
        <v>0.6400702491535089</v>
      </c>
    </row>
    <row r="59" spans="1:19" ht="12.75" customHeight="1">
      <c r="A59" s="186" t="s">
        <v>520</v>
      </c>
      <c r="B59" s="166"/>
      <c r="C59" s="167"/>
      <c r="D59" s="168"/>
      <c r="E59" s="168"/>
      <c r="F59" s="168"/>
      <c r="G59" s="168"/>
      <c r="H59" s="168"/>
      <c r="I59" s="168"/>
      <c r="J59" s="168"/>
      <c r="K59" s="168"/>
      <c r="L59" s="168"/>
      <c r="M59" s="168">
        <v>4.368</v>
      </c>
      <c r="N59" s="168"/>
      <c r="O59" s="168"/>
      <c r="P59" s="168">
        <v>8.148</v>
      </c>
      <c r="Q59" s="173">
        <v>12.02</v>
      </c>
      <c r="R59" s="170">
        <f>SUM(A59:Q59)</f>
        <v>24.536</v>
      </c>
      <c r="S59" s="171">
        <f t="shared" si="2"/>
        <v>2.2489995178620212</v>
      </c>
    </row>
    <row r="60" spans="1:19" ht="12.75" customHeight="1">
      <c r="A60" s="186" t="s">
        <v>385</v>
      </c>
      <c r="B60" s="166"/>
      <c r="C60" s="167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73">
        <v>9.83</v>
      </c>
      <c r="R60" s="170">
        <f t="shared" si="3"/>
        <v>9.83</v>
      </c>
      <c r="S60" s="171">
        <f t="shared" si="2"/>
        <v>0.9010297220648709</v>
      </c>
    </row>
    <row r="61" spans="1:19" ht="12.75" customHeight="1">
      <c r="A61" s="186" t="s">
        <v>386</v>
      </c>
      <c r="B61" s="166"/>
      <c r="C61" s="167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73">
        <v>0.417</v>
      </c>
      <c r="R61" s="170">
        <f t="shared" si="3"/>
        <v>0.417</v>
      </c>
      <c r="S61" s="171">
        <f t="shared" si="2"/>
        <v>0.038222725747818015</v>
      </c>
    </row>
    <row r="62" spans="1:19" ht="12.75" customHeight="1">
      <c r="A62" s="186" t="s">
        <v>387</v>
      </c>
      <c r="B62" s="166"/>
      <c r="C62" s="167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>
        <v>1.079</v>
      </c>
      <c r="Q62" s="173">
        <v>1.283</v>
      </c>
      <c r="R62" s="170">
        <f t="shared" si="3"/>
        <v>2.362</v>
      </c>
      <c r="S62" s="171">
        <f t="shared" si="2"/>
        <v>0.2165037846914776</v>
      </c>
    </row>
    <row r="63" spans="1:19" ht="12.75" customHeight="1">
      <c r="A63" s="186" t="s">
        <v>388</v>
      </c>
      <c r="B63" s="166"/>
      <c r="C63" s="167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73">
        <v>1.132</v>
      </c>
      <c r="R63" s="170">
        <f t="shared" si="3"/>
        <v>1.132</v>
      </c>
      <c r="S63" s="171">
        <f t="shared" si="2"/>
        <v>0.10376049291733809</v>
      </c>
    </row>
    <row r="64" spans="1:19" ht="12.75" customHeight="1">
      <c r="A64" s="186" t="s">
        <v>389</v>
      </c>
      <c r="B64" s="166"/>
      <c r="C64" s="167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>
        <v>0.995</v>
      </c>
      <c r="Q64" s="173">
        <v>1.003</v>
      </c>
      <c r="R64" s="170">
        <f t="shared" si="3"/>
        <v>1.9979999999999998</v>
      </c>
      <c r="S64" s="171">
        <f t="shared" si="2"/>
        <v>0.18313910322335825</v>
      </c>
    </row>
    <row r="65" spans="1:19" ht="12.75" customHeight="1">
      <c r="A65" s="186" t="s">
        <v>390</v>
      </c>
      <c r="B65" s="166"/>
      <c r="C65" s="167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73">
        <v>0.525</v>
      </c>
      <c r="R65" s="170">
        <f t="shared" si="3"/>
        <v>0.525</v>
      </c>
      <c r="S65" s="171">
        <f t="shared" si="2"/>
        <v>0.04812213673286441</v>
      </c>
    </row>
    <row r="66" spans="1:19" ht="12.75" customHeight="1">
      <c r="A66" s="186" t="s">
        <v>391</v>
      </c>
      <c r="B66" s="166"/>
      <c r="C66" s="167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3">
        <v>4.7</v>
      </c>
      <c r="R66" s="170">
        <f t="shared" si="3"/>
        <v>4.7</v>
      </c>
      <c r="S66" s="171">
        <f t="shared" si="2"/>
        <v>0.43080770027516707</v>
      </c>
    </row>
    <row r="67" spans="1:19" ht="12.75" customHeight="1">
      <c r="A67" s="186" t="s">
        <v>392</v>
      </c>
      <c r="B67" s="166"/>
      <c r="C67" s="167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73">
        <v>2.316</v>
      </c>
      <c r="R67" s="170">
        <f t="shared" si="3"/>
        <v>2.316</v>
      </c>
      <c r="S67" s="171">
        <f t="shared" si="2"/>
        <v>0.2122873689015504</v>
      </c>
    </row>
    <row r="68" spans="1:19" ht="12.75" customHeight="1">
      <c r="A68" s="186" t="s">
        <v>393</v>
      </c>
      <c r="B68" s="166"/>
      <c r="C68" s="167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>
        <v>15.123</v>
      </c>
      <c r="Q68" s="173">
        <v>8.342</v>
      </c>
      <c r="R68" s="170">
        <f t="shared" si="3"/>
        <v>23.465</v>
      </c>
      <c r="S68" s="171">
        <f aca="true" t="shared" si="4" ref="S68:S99">R68/$R$163*100</f>
        <v>2.150830358926978</v>
      </c>
    </row>
    <row r="69" spans="1:19" ht="12.75" customHeight="1">
      <c r="A69" s="186" t="s">
        <v>394</v>
      </c>
      <c r="B69" s="166"/>
      <c r="C69" s="167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73">
        <v>3.708</v>
      </c>
      <c r="R69" s="170">
        <f aca="true" t="shared" si="5" ref="R69:R105">SUM(A69:Q69)</f>
        <v>3.708</v>
      </c>
      <c r="S69" s="171">
        <f t="shared" si="4"/>
        <v>0.3398797771532595</v>
      </c>
    </row>
    <row r="70" spans="1:19" ht="12.75" customHeight="1">
      <c r="A70" s="186" t="s">
        <v>395</v>
      </c>
      <c r="B70" s="166"/>
      <c r="C70" s="167"/>
      <c r="D70" s="168"/>
      <c r="E70" s="168"/>
      <c r="F70" s="168"/>
      <c r="G70" s="168"/>
      <c r="H70" s="168"/>
      <c r="I70" s="168"/>
      <c r="J70" s="168"/>
      <c r="K70" s="168"/>
      <c r="L70" s="168"/>
      <c r="M70" s="168">
        <v>6.725</v>
      </c>
      <c r="N70" s="168"/>
      <c r="O70" s="168"/>
      <c r="P70" s="168"/>
      <c r="Q70" s="173">
        <v>0.408</v>
      </c>
      <c r="R70" s="170">
        <f t="shared" si="5"/>
        <v>7.133</v>
      </c>
      <c r="S70" s="171">
        <f t="shared" si="4"/>
        <v>0.6538194310771844</v>
      </c>
    </row>
    <row r="71" spans="1:19" ht="12.75" customHeight="1">
      <c r="A71" s="186" t="s">
        <v>646</v>
      </c>
      <c r="B71" s="166"/>
      <c r="C71" s="167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>
        <v>2.19</v>
      </c>
      <c r="Q71" s="173"/>
      <c r="R71" s="170">
        <f t="shared" si="5"/>
        <v>2.19</v>
      </c>
      <c r="S71" s="171">
        <f t="shared" si="4"/>
        <v>0.20073805608566295</v>
      </c>
    </row>
    <row r="72" spans="1:19" ht="12.75" customHeight="1">
      <c r="A72" s="186" t="s">
        <v>396</v>
      </c>
      <c r="B72" s="166"/>
      <c r="C72" s="167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>
        <v>4.25</v>
      </c>
      <c r="O72" s="168"/>
      <c r="P72" s="168">
        <v>4.02</v>
      </c>
      <c r="Q72" s="173">
        <v>3.952</v>
      </c>
      <c r="R72" s="170">
        <f t="shared" si="5"/>
        <v>12.222</v>
      </c>
      <c r="S72" s="171">
        <f t="shared" si="4"/>
        <v>1.1202833431410832</v>
      </c>
    </row>
    <row r="73" spans="1:19" ht="12.75" customHeight="1">
      <c r="A73" s="186" t="s">
        <v>397</v>
      </c>
      <c r="B73" s="166"/>
      <c r="C73" s="167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>
        <v>1.566</v>
      </c>
      <c r="Q73" s="173"/>
      <c r="R73" s="170">
        <f t="shared" si="5"/>
        <v>1.566</v>
      </c>
      <c r="S73" s="171">
        <f t="shared" si="4"/>
        <v>0.1435414592831727</v>
      </c>
    </row>
    <row r="74" spans="1:19" ht="12.75" customHeight="1">
      <c r="A74" s="186" t="s">
        <v>398</v>
      </c>
      <c r="B74" s="166"/>
      <c r="C74" s="167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73">
        <v>1.639</v>
      </c>
      <c r="R74" s="170">
        <f t="shared" si="5"/>
        <v>1.639</v>
      </c>
      <c r="S74" s="171">
        <f t="shared" si="4"/>
        <v>0.15023272781936145</v>
      </c>
    </row>
    <row r="75" spans="1:19" ht="12.75" customHeight="1">
      <c r="A75" s="186" t="s">
        <v>399</v>
      </c>
      <c r="B75" s="166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73">
        <v>0.352</v>
      </c>
      <c r="R75" s="170">
        <f t="shared" si="5"/>
        <v>0.352</v>
      </c>
      <c r="S75" s="171">
        <f t="shared" si="4"/>
        <v>0.032264746914225276</v>
      </c>
    </row>
    <row r="76" spans="1:19" ht="12.75" customHeight="1">
      <c r="A76" s="186" t="s">
        <v>400</v>
      </c>
      <c r="B76" s="166"/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73">
        <v>0.936</v>
      </c>
      <c r="R76" s="170">
        <f t="shared" si="5"/>
        <v>0.936</v>
      </c>
      <c r="S76" s="171">
        <f t="shared" si="4"/>
        <v>0.08579489520373541</v>
      </c>
    </row>
    <row r="77" spans="1:19" ht="12.75" customHeight="1">
      <c r="A77" s="186" t="s">
        <v>401</v>
      </c>
      <c r="B77" s="166"/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73">
        <v>5.6</v>
      </c>
      <c r="R77" s="170">
        <f t="shared" si="5"/>
        <v>5.6</v>
      </c>
      <c r="S77" s="171">
        <f t="shared" si="4"/>
        <v>0.5133027918172204</v>
      </c>
    </row>
    <row r="78" spans="1:19" ht="12.75" customHeight="1">
      <c r="A78" s="186" t="s">
        <v>402</v>
      </c>
      <c r="B78" s="166"/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73">
        <v>1.604</v>
      </c>
      <c r="R78" s="170">
        <f t="shared" si="5"/>
        <v>1.604</v>
      </c>
      <c r="S78" s="171">
        <f t="shared" si="4"/>
        <v>0.14702458537050384</v>
      </c>
    </row>
    <row r="79" spans="1:19" ht="12.75" customHeight="1">
      <c r="A79" s="186" t="s">
        <v>474</v>
      </c>
      <c r="B79" s="166"/>
      <c r="C79" s="167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>
        <v>2.575</v>
      </c>
      <c r="R79" s="170">
        <f t="shared" si="5"/>
        <v>2.575</v>
      </c>
      <c r="S79" s="171">
        <f t="shared" si="4"/>
        <v>0.23602762302309685</v>
      </c>
    </row>
    <row r="80" spans="1:19" ht="12.75" customHeight="1">
      <c r="A80" s="186" t="s">
        <v>403</v>
      </c>
      <c r="B80" s="166"/>
      <c r="C80" s="167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>
        <v>3.243</v>
      </c>
      <c r="Q80" s="173"/>
      <c r="R80" s="170">
        <f t="shared" si="5"/>
        <v>3.243</v>
      </c>
      <c r="S80" s="171">
        <f t="shared" si="4"/>
        <v>0.29725731318986526</v>
      </c>
    </row>
    <row r="81" spans="1:19" ht="12.75" customHeight="1">
      <c r="A81" s="186" t="s">
        <v>404</v>
      </c>
      <c r="B81" s="166"/>
      <c r="C81" s="167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73">
        <v>1.4</v>
      </c>
      <c r="R81" s="170">
        <f t="shared" si="5"/>
        <v>1.4</v>
      </c>
      <c r="S81" s="171">
        <f t="shared" si="4"/>
        <v>0.1283256979543051</v>
      </c>
    </row>
    <row r="82" spans="1:19" ht="12.75" customHeight="1">
      <c r="A82" s="186" t="s">
        <v>639</v>
      </c>
      <c r="B82" s="166"/>
      <c r="C82" s="167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>
        <v>1.264</v>
      </c>
      <c r="Q82" s="173"/>
      <c r="R82" s="170">
        <f t="shared" si="5"/>
        <v>1.264</v>
      </c>
      <c r="S82" s="171">
        <f t="shared" si="4"/>
        <v>0.1158597730101726</v>
      </c>
    </row>
    <row r="83" spans="1:23" ht="12.75" customHeight="1">
      <c r="A83" s="186" t="s">
        <v>405</v>
      </c>
      <c r="B83" s="166"/>
      <c r="C83" s="167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73">
        <v>0.8</v>
      </c>
      <c r="R83" s="170">
        <f t="shared" si="5"/>
        <v>0.8</v>
      </c>
      <c r="S83" s="171">
        <f t="shared" si="4"/>
        <v>0.07332897025960292</v>
      </c>
      <c r="U83" s="179"/>
      <c r="V83" s="179"/>
      <c r="W83" s="179"/>
    </row>
    <row r="84" spans="1:23" ht="12.75" customHeight="1">
      <c r="A84" s="186" t="s">
        <v>406</v>
      </c>
      <c r="B84" s="166"/>
      <c r="C84" s="167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73">
        <v>2.414</v>
      </c>
      <c r="R84" s="170">
        <f t="shared" si="5"/>
        <v>2.414</v>
      </c>
      <c r="S84" s="171">
        <f t="shared" si="4"/>
        <v>0.2212701677583518</v>
      </c>
      <c r="U84" s="179"/>
      <c r="V84" s="179"/>
      <c r="W84" s="174"/>
    </row>
    <row r="85" spans="1:19" ht="12.75" customHeight="1">
      <c r="A85" s="186" t="s">
        <v>407</v>
      </c>
      <c r="B85" s="166"/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>
        <v>17.085</v>
      </c>
      <c r="Q85" s="173"/>
      <c r="R85" s="170">
        <f t="shared" si="5"/>
        <v>17.085</v>
      </c>
      <c r="S85" s="171">
        <f t="shared" si="4"/>
        <v>1.5660318211066444</v>
      </c>
    </row>
    <row r="86" spans="1:19" ht="12.75" customHeight="1">
      <c r="A86" s="186" t="s">
        <v>515</v>
      </c>
      <c r="B86" s="166"/>
      <c r="C86" s="167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73">
        <v>1.414</v>
      </c>
      <c r="R86" s="170">
        <f t="shared" si="5"/>
        <v>1.414</v>
      </c>
      <c r="S86" s="171">
        <f t="shared" si="4"/>
        <v>0.1296089549338481</v>
      </c>
    </row>
    <row r="87" spans="1:19" ht="12.75" customHeight="1">
      <c r="A87" s="186" t="s">
        <v>408</v>
      </c>
      <c r="B87" s="166"/>
      <c r="C87" s="167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73">
        <v>1.3</v>
      </c>
      <c r="R87" s="170">
        <f t="shared" si="5"/>
        <v>1.3</v>
      </c>
      <c r="S87" s="171">
        <f t="shared" si="4"/>
        <v>0.11915957667185473</v>
      </c>
    </row>
    <row r="88" spans="1:19" ht="12.75" customHeight="1">
      <c r="A88" s="186" t="s">
        <v>409</v>
      </c>
      <c r="B88" s="166"/>
      <c r="C88" s="167"/>
      <c r="D88" s="168"/>
      <c r="E88" s="168"/>
      <c r="F88" s="168"/>
      <c r="G88" s="168"/>
      <c r="H88" s="168"/>
      <c r="I88" s="168"/>
      <c r="J88" s="168"/>
      <c r="K88" s="168"/>
      <c r="L88" s="168"/>
      <c r="M88" s="168">
        <v>3.546</v>
      </c>
      <c r="N88" s="168"/>
      <c r="O88" s="168"/>
      <c r="P88" s="168">
        <v>6.519</v>
      </c>
      <c r="Q88" s="173">
        <v>13.9</v>
      </c>
      <c r="R88" s="170">
        <f t="shared" si="5"/>
        <v>23.965</v>
      </c>
      <c r="S88" s="171">
        <f t="shared" si="4"/>
        <v>2.1966609653392295</v>
      </c>
    </row>
    <row r="89" spans="1:19" ht="12.75" customHeight="1">
      <c r="A89" s="186" t="s">
        <v>410</v>
      </c>
      <c r="B89" s="166"/>
      <c r="C89" s="167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73">
        <v>1.258</v>
      </c>
      <c r="R89" s="170">
        <f t="shared" si="5"/>
        <v>1.258</v>
      </c>
      <c r="S89" s="171">
        <f t="shared" si="4"/>
        <v>0.11530980573322556</v>
      </c>
    </row>
    <row r="90" spans="1:19" ht="12.75" customHeight="1">
      <c r="A90" s="186" t="s">
        <v>411</v>
      </c>
      <c r="B90" s="166"/>
      <c r="C90" s="167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73">
        <v>4.916</v>
      </c>
      <c r="R90" s="170">
        <f t="shared" si="5"/>
        <v>4.916</v>
      </c>
      <c r="S90" s="171">
        <f t="shared" si="4"/>
        <v>0.4506065222452599</v>
      </c>
    </row>
    <row r="91" spans="1:19" ht="12.75" customHeight="1">
      <c r="A91" s="186" t="s">
        <v>412</v>
      </c>
      <c r="B91" s="166"/>
      <c r="C91" s="167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73">
        <v>1.001</v>
      </c>
      <c r="R91" s="170">
        <f t="shared" si="5"/>
        <v>1.001</v>
      </c>
      <c r="S91" s="171">
        <f t="shared" si="4"/>
        <v>0.09175287403732812</v>
      </c>
    </row>
    <row r="92" spans="1:19" ht="12.75" customHeight="1">
      <c r="A92" s="186" t="s">
        <v>413</v>
      </c>
      <c r="B92" s="166"/>
      <c r="C92" s="167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73">
        <v>2.27</v>
      </c>
      <c r="R92" s="170">
        <f t="shared" si="5"/>
        <v>2.27</v>
      </c>
      <c r="S92" s="171">
        <f t="shared" si="4"/>
        <v>0.20807095311162327</v>
      </c>
    </row>
    <row r="93" spans="1:19" ht="12.75" customHeight="1">
      <c r="A93" s="186" t="s">
        <v>414</v>
      </c>
      <c r="B93" s="166"/>
      <c r="C93" s="167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73">
        <v>0.205</v>
      </c>
      <c r="R93" s="170">
        <f t="shared" si="5"/>
        <v>0.205</v>
      </c>
      <c r="S93" s="171">
        <f t="shared" si="4"/>
        <v>0.018790548629023244</v>
      </c>
    </row>
    <row r="94" spans="1:19" ht="12.75" customHeight="1">
      <c r="A94" s="186" t="s">
        <v>415</v>
      </c>
      <c r="B94" s="166"/>
      <c r="C94" s="167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>
        <v>4.623</v>
      </c>
      <c r="Q94" s="173"/>
      <c r="R94" s="170">
        <f t="shared" si="5"/>
        <v>4.623</v>
      </c>
      <c r="S94" s="171">
        <f t="shared" si="4"/>
        <v>0.4237497868876803</v>
      </c>
    </row>
    <row r="95" spans="1:19" ht="12.75" customHeight="1">
      <c r="A95" s="186" t="s">
        <v>416</v>
      </c>
      <c r="B95" s="166"/>
      <c r="C95" s="167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73">
        <v>0.4</v>
      </c>
      <c r="R95" s="170">
        <f t="shared" si="5"/>
        <v>0.4</v>
      </c>
      <c r="S95" s="171">
        <f t="shared" si="4"/>
        <v>0.03666448512980146</v>
      </c>
    </row>
    <row r="96" spans="1:19" ht="12.75" customHeight="1">
      <c r="A96" s="186" t="s">
        <v>417</v>
      </c>
      <c r="B96" s="166"/>
      <c r="C96" s="167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73">
        <v>1.388</v>
      </c>
      <c r="R96" s="170">
        <f t="shared" si="5"/>
        <v>1.388</v>
      </c>
      <c r="S96" s="171">
        <f t="shared" si="4"/>
        <v>0.12722576340041106</v>
      </c>
    </row>
    <row r="97" spans="1:19" ht="12.75" customHeight="1">
      <c r="A97" s="186" t="s">
        <v>418</v>
      </c>
      <c r="B97" s="166"/>
      <c r="C97" s="167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>
        <v>4.76</v>
      </c>
      <c r="Q97" s="173"/>
      <c r="R97" s="170">
        <f t="shared" si="5"/>
        <v>4.76</v>
      </c>
      <c r="S97" s="171">
        <f t="shared" si="4"/>
        <v>0.4363073730446373</v>
      </c>
    </row>
    <row r="98" spans="1:19" ht="12.75" customHeight="1">
      <c r="A98" s="186" t="s">
        <v>419</v>
      </c>
      <c r="B98" s="166"/>
      <c r="C98" s="167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73">
        <v>3.837</v>
      </c>
      <c r="R98" s="170">
        <f t="shared" si="5"/>
        <v>3.837</v>
      </c>
      <c r="S98" s="171">
        <f t="shared" si="4"/>
        <v>0.35170407360762046</v>
      </c>
    </row>
    <row r="99" spans="1:19" ht="12.75" customHeight="1">
      <c r="A99" s="186" t="s">
        <v>420</v>
      </c>
      <c r="B99" s="166"/>
      <c r="C99" s="167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73">
        <v>1.8</v>
      </c>
      <c r="R99" s="170">
        <f t="shared" si="5"/>
        <v>1.8</v>
      </c>
      <c r="S99" s="171">
        <f t="shared" si="4"/>
        <v>0.16499018308410654</v>
      </c>
    </row>
    <row r="100" spans="1:19" ht="12.75" customHeight="1">
      <c r="A100" s="186" t="s">
        <v>665</v>
      </c>
      <c r="B100" s="166"/>
      <c r="C100" s="167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>
        <v>13.947</v>
      </c>
      <c r="Q100" s="173"/>
      <c r="R100" s="170">
        <f>SUM(A100:Q100)</f>
        <v>13.947</v>
      </c>
      <c r="S100" s="171">
        <f>R100/$R$163*100</f>
        <v>1.278398935263352</v>
      </c>
    </row>
    <row r="101" spans="1:19" ht="12.75" customHeight="1">
      <c r="A101" s="186" t="s">
        <v>421</v>
      </c>
      <c r="B101" s="166"/>
      <c r="C101" s="167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>
        <v>8.337</v>
      </c>
      <c r="N101" s="168"/>
      <c r="O101" s="168"/>
      <c r="P101" s="168">
        <v>5.388</v>
      </c>
      <c r="Q101" s="173"/>
      <c r="R101" s="170">
        <f t="shared" si="5"/>
        <v>13.725</v>
      </c>
      <c r="S101" s="171">
        <f>R101/$R$163*100</f>
        <v>1.2580501460163123</v>
      </c>
    </row>
    <row r="102" spans="1:19" ht="12.75" customHeight="1">
      <c r="A102" s="186" t="s">
        <v>422</v>
      </c>
      <c r="B102" s="166"/>
      <c r="C102" s="167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>
        <v>5.68</v>
      </c>
      <c r="Q102" s="173"/>
      <c r="R102" s="170">
        <f t="shared" si="5"/>
        <v>5.68</v>
      </c>
      <c r="S102" s="171">
        <f aca="true" t="shared" si="6" ref="S102:S134">R102/$R$163*100</f>
        <v>0.5206356888431806</v>
      </c>
    </row>
    <row r="103" spans="1:20" ht="12.75" customHeight="1">
      <c r="A103" s="186" t="s">
        <v>423</v>
      </c>
      <c r="B103" s="166"/>
      <c r="C103" s="167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73">
        <v>6.351</v>
      </c>
      <c r="R103" s="170">
        <f t="shared" si="5"/>
        <v>6.351</v>
      </c>
      <c r="S103" s="171">
        <f t="shared" si="6"/>
        <v>0.5821403626484226</v>
      </c>
      <c r="T103" s="84"/>
    </row>
    <row r="104" spans="1:19" ht="12.75" customHeight="1">
      <c r="A104" s="186" t="s">
        <v>424</v>
      </c>
      <c r="B104" s="166"/>
      <c r="C104" s="167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73">
        <v>2.121</v>
      </c>
      <c r="R104" s="170">
        <f t="shared" si="5"/>
        <v>2.121</v>
      </c>
      <c r="S104" s="171">
        <f t="shared" si="6"/>
        <v>0.19441343240077222</v>
      </c>
    </row>
    <row r="105" spans="1:19" ht="12.75" customHeight="1">
      <c r="A105" s="186" t="s">
        <v>425</v>
      </c>
      <c r="B105" s="166"/>
      <c r="C105" s="167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>
        <v>11.825</v>
      </c>
      <c r="Q105" s="173"/>
      <c r="R105" s="170">
        <f t="shared" si="5"/>
        <v>11.825</v>
      </c>
      <c r="S105" s="171">
        <f t="shared" si="6"/>
        <v>1.0838938416497554</v>
      </c>
    </row>
    <row r="106" spans="1:19" ht="12.75" customHeight="1">
      <c r="A106" s="186" t="s">
        <v>426</v>
      </c>
      <c r="B106" s="166"/>
      <c r="C106" s="167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>
        <v>3.338</v>
      </c>
      <c r="Q106" s="173"/>
      <c r="R106" s="170">
        <f aca="true" t="shared" si="7" ref="R106:R140">SUM(A106:Q106)</f>
        <v>3.338</v>
      </c>
      <c r="S106" s="171">
        <f t="shared" si="6"/>
        <v>0.3059651284081931</v>
      </c>
    </row>
    <row r="107" spans="1:19" ht="12.75" customHeight="1">
      <c r="A107" s="186" t="s">
        <v>619</v>
      </c>
      <c r="B107" s="166"/>
      <c r="C107" s="167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>
        <v>1.872</v>
      </c>
      <c r="N107" s="168"/>
      <c r="O107" s="168"/>
      <c r="P107" s="168"/>
      <c r="Q107" s="173"/>
      <c r="R107" s="170">
        <f>SUM(A107:Q107)</f>
        <v>1.872</v>
      </c>
      <c r="S107" s="171">
        <f t="shared" si="6"/>
        <v>0.17158979040747083</v>
      </c>
    </row>
    <row r="108" spans="1:19" ht="12.75" customHeight="1">
      <c r="A108" s="186" t="s">
        <v>427</v>
      </c>
      <c r="B108" s="166"/>
      <c r="C108" s="167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73">
        <v>2.886</v>
      </c>
      <c r="R108" s="170">
        <f t="shared" si="7"/>
        <v>2.886</v>
      </c>
      <c r="S108" s="171">
        <f t="shared" si="6"/>
        <v>0.2645342602115175</v>
      </c>
    </row>
    <row r="109" spans="1:19" ht="12.75" customHeight="1">
      <c r="A109" s="186" t="s">
        <v>428</v>
      </c>
      <c r="B109" s="166"/>
      <c r="C109" s="167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73">
        <v>0.671</v>
      </c>
      <c r="R109" s="170">
        <f t="shared" si="7"/>
        <v>0.671</v>
      </c>
      <c r="S109" s="171">
        <f t="shared" si="6"/>
        <v>0.06150467380524194</v>
      </c>
    </row>
    <row r="110" spans="1:19" ht="12.75" customHeight="1">
      <c r="A110" s="186" t="s">
        <v>620</v>
      </c>
      <c r="B110" s="166"/>
      <c r="C110" s="167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>
        <v>4.3</v>
      </c>
      <c r="N110" s="168"/>
      <c r="O110" s="168"/>
      <c r="P110" s="168">
        <v>0.673</v>
      </c>
      <c r="Q110" s="173"/>
      <c r="R110" s="170">
        <f t="shared" si="7"/>
        <v>4.973</v>
      </c>
      <c r="S110" s="171">
        <f t="shared" si="6"/>
        <v>0.45583121137625654</v>
      </c>
    </row>
    <row r="111" spans="1:19" ht="12.75" customHeight="1">
      <c r="A111" s="186" t="s">
        <v>429</v>
      </c>
      <c r="B111" s="166"/>
      <c r="C111" s="167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>
        <v>1.17</v>
      </c>
      <c r="Q111" s="173">
        <v>0.1</v>
      </c>
      <c r="R111" s="170">
        <f t="shared" si="7"/>
        <v>1.27</v>
      </c>
      <c r="S111" s="171">
        <f t="shared" si="6"/>
        <v>0.11640974028711963</v>
      </c>
    </row>
    <row r="112" spans="1:19" ht="12.75" customHeight="1">
      <c r="A112" s="186" t="s">
        <v>430</v>
      </c>
      <c r="B112" s="166"/>
      <c r="C112" s="167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73">
        <v>1.28</v>
      </c>
      <c r="R112" s="170">
        <f t="shared" si="7"/>
        <v>1.28</v>
      </c>
      <c r="S112" s="171">
        <f t="shared" si="6"/>
        <v>0.11732635241536465</v>
      </c>
    </row>
    <row r="113" spans="1:19" ht="12.75" customHeight="1">
      <c r="A113" s="186" t="s">
        <v>431</v>
      </c>
      <c r="B113" s="166"/>
      <c r="C113" s="167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>
        <v>2.708</v>
      </c>
      <c r="Q113" s="173">
        <v>0.417</v>
      </c>
      <c r="R113" s="170">
        <f t="shared" si="7"/>
        <v>3.125</v>
      </c>
      <c r="S113" s="171">
        <f t="shared" si="6"/>
        <v>0.2864412900765739</v>
      </c>
    </row>
    <row r="114" spans="1:19" ht="12.75" customHeight="1">
      <c r="A114" s="186" t="s">
        <v>432</v>
      </c>
      <c r="B114" s="166"/>
      <c r="C114" s="167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73">
        <v>3.423</v>
      </c>
      <c r="R114" s="170">
        <f t="shared" si="7"/>
        <v>3.423</v>
      </c>
      <c r="S114" s="171">
        <f t="shared" si="6"/>
        <v>0.3137563314982759</v>
      </c>
    </row>
    <row r="115" spans="1:19" ht="12.75" customHeight="1">
      <c r="A115" s="186" t="s">
        <v>433</v>
      </c>
      <c r="B115" s="166"/>
      <c r="C115" s="167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73">
        <v>0.573</v>
      </c>
      <c r="R115" s="170">
        <f t="shared" si="7"/>
        <v>0.573</v>
      </c>
      <c r="S115" s="171">
        <f t="shared" si="6"/>
        <v>0.05252187494844058</v>
      </c>
    </row>
    <row r="116" spans="1:19" ht="12.75" customHeight="1">
      <c r="A116" s="186" t="s">
        <v>434</v>
      </c>
      <c r="B116" s="166"/>
      <c r="C116" s="167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73">
        <v>2.555</v>
      </c>
      <c r="R116" s="170">
        <f t="shared" si="7"/>
        <v>2.555</v>
      </c>
      <c r="S116" s="171">
        <f t="shared" si="6"/>
        <v>0.23419439876660678</v>
      </c>
    </row>
    <row r="117" spans="1:19" ht="12.75" customHeight="1">
      <c r="A117" s="186" t="s">
        <v>435</v>
      </c>
      <c r="B117" s="166"/>
      <c r="C117" s="167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73">
        <v>6.485</v>
      </c>
      <c r="R117" s="170">
        <f t="shared" si="7"/>
        <v>6.485</v>
      </c>
      <c r="S117" s="171">
        <f t="shared" si="6"/>
        <v>0.5944229651669062</v>
      </c>
    </row>
    <row r="118" spans="1:19" ht="12.75" customHeight="1">
      <c r="A118" s="186" t="s">
        <v>436</v>
      </c>
      <c r="B118" s="166"/>
      <c r="C118" s="167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>
        <v>8.328</v>
      </c>
      <c r="Q118" s="173"/>
      <c r="R118" s="170">
        <f t="shared" si="7"/>
        <v>8.328</v>
      </c>
      <c r="S118" s="171">
        <f t="shared" si="6"/>
        <v>0.7633545804024662</v>
      </c>
    </row>
    <row r="119" spans="1:19" ht="12.75" customHeight="1">
      <c r="A119" s="186" t="s">
        <v>437</v>
      </c>
      <c r="B119" s="166"/>
      <c r="C119" s="167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73">
        <v>3.558</v>
      </c>
      <c r="R119" s="170">
        <f t="shared" si="7"/>
        <v>3.558</v>
      </c>
      <c r="S119" s="171">
        <f t="shared" si="6"/>
        <v>0.3261305952295839</v>
      </c>
    </row>
    <row r="120" spans="1:19" ht="12.75" customHeight="1">
      <c r="A120" s="186" t="s">
        <v>438</v>
      </c>
      <c r="B120" s="166"/>
      <c r="C120" s="167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>
        <v>0.245</v>
      </c>
      <c r="Q120" s="173"/>
      <c r="R120" s="170">
        <f t="shared" si="7"/>
        <v>0.245</v>
      </c>
      <c r="S120" s="171">
        <f t="shared" si="6"/>
        <v>0.022456997142003388</v>
      </c>
    </row>
    <row r="121" spans="1:19" ht="12.75" customHeight="1">
      <c r="A121" s="186" t="s">
        <v>439</v>
      </c>
      <c r="B121" s="166"/>
      <c r="C121" s="167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73">
        <v>10.3</v>
      </c>
      <c r="R121" s="170">
        <f t="shared" si="7"/>
        <v>10.3</v>
      </c>
      <c r="S121" s="171">
        <f t="shared" si="6"/>
        <v>0.9441104920923874</v>
      </c>
    </row>
    <row r="122" spans="1:19" ht="12.75" customHeight="1">
      <c r="A122" s="186" t="s">
        <v>440</v>
      </c>
      <c r="B122" s="166"/>
      <c r="C122" s="167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>
        <v>0.052</v>
      </c>
      <c r="Q122" s="173"/>
      <c r="R122" s="170">
        <f t="shared" si="7"/>
        <v>0.052</v>
      </c>
      <c r="S122" s="171">
        <f t="shared" si="6"/>
        <v>0.004766383066874189</v>
      </c>
    </row>
    <row r="123" spans="1:19" ht="12.75" customHeight="1">
      <c r="A123" s="165" t="s">
        <v>441</v>
      </c>
      <c r="B123" s="166"/>
      <c r="C123" s="167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>
        <v>1.1</v>
      </c>
      <c r="N123" s="168"/>
      <c r="O123" s="168"/>
      <c r="P123" s="168"/>
      <c r="Q123" s="169"/>
      <c r="R123" s="170">
        <f t="shared" si="7"/>
        <v>1.1</v>
      </c>
      <c r="S123" s="171">
        <f t="shared" si="6"/>
        <v>0.100827334106954</v>
      </c>
    </row>
    <row r="124" spans="1:19" ht="12.75" customHeight="1">
      <c r="A124" s="186" t="s">
        <v>442</v>
      </c>
      <c r="B124" s="166"/>
      <c r="C124" s="16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73">
        <v>1.621</v>
      </c>
      <c r="R124" s="170">
        <f t="shared" si="7"/>
        <v>1.621</v>
      </c>
      <c r="S124" s="171">
        <f t="shared" si="6"/>
        <v>0.14858282598852038</v>
      </c>
    </row>
    <row r="125" spans="1:19" ht="12.75" customHeight="1">
      <c r="A125" s="186" t="s">
        <v>443</v>
      </c>
      <c r="B125" s="166"/>
      <c r="C125" s="167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73">
        <v>0.671</v>
      </c>
      <c r="R125" s="170">
        <f t="shared" si="7"/>
        <v>0.671</v>
      </c>
      <c r="S125" s="171">
        <f t="shared" si="6"/>
        <v>0.06150467380524194</v>
      </c>
    </row>
    <row r="126" spans="1:19" ht="12.75" customHeight="1">
      <c r="A126" s="186" t="s">
        <v>444</v>
      </c>
      <c r="B126" s="166"/>
      <c r="C126" s="167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73">
        <v>1.852</v>
      </c>
      <c r="R126" s="170">
        <f t="shared" si="7"/>
        <v>1.852</v>
      </c>
      <c r="S126" s="171">
        <f t="shared" si="6"/>
        <v>0.16975656615098073</v>
      </c>
    </row>
    <row r="127" spans="1:19" ht="12.75" customHeight="1">
      <c r="A127" s="186" t="s">
        <v>445</v>
      </c>
      <c r="B127" s="166"/>
      <c r="C127" s="167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73">
        <v>0.4</v>
      </c>
      <c r="R127" s="170">
        <f t="shared" si="7"/>
        <v>0.4</v>
      </c>
      <c r="S127" s="171">
        <f t="shared" si="6"/>
        <v>0.03666448512980146</v>
      </c>
    </row>
    <row r="128" spans="1:19" ht="12.75" customHeight="1">
      <c r="A128" s="186" t="s">
        <v>446</v>
      </c>
      <c r="B128" s="166"/>
      <c r="C128" s="167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73">
        <v>0.4</v>
      </c>
      <c r="R128" s="170">
        <f t="shared" si="7"/>
        <v>0.4</v>
      </c>
      <c r="S128" s="171">
        <f t="shared" si="6"/>
        <v>0.03666448512980146</v>
      </c>
    </row>
    <row r="129" spans="1:19" ht="12.75" customHeight="1">
      <c r="A129" s="186" t="s">
        <v>655</v>
      </c>
      <c r="B129" s="166"/>
      <c r="C129" s="167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>
        <v>13.773</v>
      </c>
      <c r="Q129" s="173"/>
      <c r="R129" s="170">
        <f>SUM(A129:Q129)</f>
        <v>13.773</v>
      </c>
      <c r="S129" s="171">
        <f>R129/$R$163*100</f>
        <v>1.2624498842318885</v>
      </c>
    </row>
    <row r="130" spans="1:19" ht="12.75" customHeight="1">
      <c r="A130" s="186" t="s">
        <v>447</v>
      </c>
      <c r="B130" s="166"/>
      <c r="C130" s="167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73">
        <v>0.305</v>
      </c>
      <c r="R130" s="170">
        <f t="shared" si="7"/>
        <v>0.305</v>
      </c>
      <c r="S130" s="171">
        <f t="shared" si="6"/>
        <v>0.02795666991147361</v>
      </c>
    </row>
    <row r="131" spans="1:19" ht="12.75" customHeight="1">
      <c r="A131" s="186" t="s">
        <v>448</v>
      </c>
      <c r="B131" s="166"/>
      <c r="C131" s="167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73">
        <v>0.543</v>
      </c>
      <c r="R131" s="170">
        <f t="shared" si="7"/>
        <v>0.543</v>
      </c>
      <c r="S131" s="171">
        <f t="shared" si="6"/>
        <v>0.049772038563705476</v>
      </c>
    </row>
    <row r="132" spans="1:19" ht="12.75" customHeight="1">
      <c r="A132" s="186" t="s">
        <v>653</v>
      </c>
      <c r="B132" s="166"/>
      <c r="C132" s="167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73">
        <v>0.381</v>
      </c>
      <c r="Q132" s="173"/>
      <c r="R132" s="170">
        <f t="shared" si="7"/>
        <v>0.381</v>
      </c>
      <c r="S132" s="171">
        <f t="shared" si="6"/>
        <v>0.034922922086135885</v>
      </c>
    </row>
    <row r="133" spans="1:19" ht="12.75" customHeight="1">
      <c r="A133" s="186" t="s">
        <v>449</v>
      </c>
      <c r="B133" s="166"/>
      <c r="C133" s="167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>
        <v>0.301</v>
      </c>
      <c r="Q133" s="173"/>
      <c r="R133" s="170">
        <f t="shared" si="7"/>
        <v>0.301</v>
      </c>
      <c r="S133" s="171">
        <f t="shared" si="6"/>
        <v>0.02759002506017559</v>
      </c>
    </row>
    <row r="134" spans="1:19" ht="12.75" customHeight="1">
      <c r="A134" s="186" t="s">
        <v>450</v>
      </c>
      <c r="B134" s="166"/>
      <c r="C134" s="167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>
        <v>0.45</v>
      </c>
      <c r="N134" s="168"/>
      <c r="O134" s="168"/>
      <c r="P134" s="168">
        <v>14.15</v>
      </c>
      <c r="Q134" s="173">
        <v>2.778</v>
      </c>
      <c r="R134" s="170">
        <f t="shared" si="7"/>
        <v>17.378</v>
      </c>
      <c r="S134" s="171">
        <f t="shared" si="6"/>
        <v>1.5928885564642243</v>
      </c>
    </row>
    <row r="135" spans="1:19" ht="12.75" customHeight="1">
      <c r="A135" s="186" t="s">
        <v>451</v>
      </c>
      <c r="B135" s="166"/>
      <c r="C135" s="167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>
        <v>5.666</v>
      </c>
      <c r="Q135" s="173">
        <v>3.536</v>
      </c>
      <c r="R135" s="170">
        <f t="shared" si="7"/>
        <v>9.202</v>
      </c>
      <c r="S135" s="171">
        <f aca="true" t="shared" si="8" ref="S135:S162">R135/$R$163*100</f>
        <v>0.8434664804110824</v>
      </c>
    </row>
    <row r="136" spans="1:19" ht="12.75" customHeight="1">
      <c r="A136" s="186" t="s">
        <v>614</v>
      </c>
      <c r="B136" s="166"/>
      <c r="C136" s="167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>
        <v>25.109</v>
      </c>
      <c r="Q136" s="173"/>
      <c r="R136" s="170">
        <f>SUM(A136:Q136)</f>
        <v>25.109</v>
      </c>
      <c r="S136" s="171">
        <f t="shared" si="8"/>
        <v>2.301521392810462</v>
      </c>
    </row>
    <row r="137" spans="1:19" ht="12.75" customHeight="1">
      <c r="A137" s="186" t="s">
        <v>452</v>
      </c>
      <c r="B137" s="166"/>
      <c r="C137" s="167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73">
        <v>3.718</v>
      </c>
      <c r="R137" s="170">
        <f t="shared" si="7"/>
        <v>3.718</v>
      </c>
      <c r="S137" s="171">
        <f t="shared" si="8"/>
        <v>0.3407963892815045</v>
      </c>
    </row>
    <row r="138" spans="1:19" ht="12.75" customHeight="1">
      <c r="A138" s="186" t="s">
        <v>453</v>
      </c>
      <c r="B138" s="166"/>
      <c r="C138" s="167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>
        <v>3.789</v>
      </c>
      <c r="Q138" s="173"/>
      <c r="R138" s="170">
        <f t="shared" si="7"/>
        <v>3.789</v>
      </c>
      <c r="S138" s="171">
        <f t="shared" si="8"/>
        <v>0.34730433539204425</v>
      </c>
    </row>
    <row r="139" spans="1:19" ht="12.75" customHeight="1">
      <c r="A139" s="186" t="s">
        <v>454</v>
      </c>
      <c r="B139" s="166"/>
      <c r="C139" s="167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>
        <v>11.632</v>
      </c>
      <c r="Q139" s="173"/>
      <c r="R139" s="170">
        <f t="shared" si="7"/>
        <v>11.632</v>
      </c>
      <c r="S139" s="171">
        <f t="shared" si="8"/>
        <v>1.0662032275746263</v>
      </c>
    </row>
    <row r="140" spans="1:19" ht="12.75" customHeight="1">
      <c r="A140" s="186" t="s">
        <v>455</v>
      </c>
      <c r="B140" s="166"/>
      <c r="C140" s="167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73">
        <v>0.371</v>
      </c>
      <c r="R140" s="170">
        <f t="shared" si="7"/>
        <v>0.371</v>
      </c>
      <c r="S140" s="171">
        <f t="shared" si="8"/>
        <v>0.03400630995789085</v>
      </c>
    </row>
    <row r="141" spans="1:19" ht="12.75" customHeight="1">
      <c r="A141" s="186" t="s">
        <v>456</v>
      </c>
      <c r="B141" s="166"/>
      <c r="C141" s="167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73">
        <v>1.495</v>
      </c>
      <c r="R141" s="170">
        <f aca="true" t="shared" si="9" ref="R141:R163">SUM(A141:Q141)</f>
        <v>1.495</v>
      </c>
      <c r="S141" s="171">
        <f t="shared" si="8"/>
        <v>0.13703351317263293</v>
      </c>
    </row>
    <row r="142" spans="1:19" ht="12.75" customHeight="1">
      <c r="A142" s="186" t="s">
        <v>513</v>
      </c>
      <c r="B142" s="166"/>
      <c r="C142" s="167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73">
        <v>1.85</v>
      </c>
      <c r="R142" s="170">
        <f t="shared" si="9"/>
        <v>1.85</v>
      </c>
      <c r="S142" s="171">
        <f t="shared" si="8"/>
        <v>0.16957324372533172</v>
      </c>
    </row>
    <row r="143" spans="1:28" ht="12.75" customHeight="1">
      <c r="A143" s="186" t="s">
        <v>457</v>
      </c>
      <c r="B143" s="166"/>
      <c r="C143" s="167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73">
        <v>36.066</v>
      </c>
      <c r="R143" s="170">
        <f t="shared" si="9"/>
        <v>36.066</v>
      </c>
      <c r="S143" s="171">
        <f t="shared" si="8"/>
        <v>3.305853301728548</v>
      </c>
      <c r="U143" s="187"/>
      <c r="V143" s="187"/>
      <c r="W143" s="187"/>
      <c r="X143" s="187"/>
      <c r="Y143" s="187"/>
      <c r="Z143" s="187"/>
      <c r="AA143" s="188"/>
      <c r="AB143"/>
    </row>
    <row r="144" spans="1:28" ht="12.75" customHeight="1">
      <c r="A144" s="186" t="s">
        <v>458</v>
      </c>
      <c r="B144" s="166"/>
      <c r="C144" s="167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>
        <v>2.47</v>
      </c>
      <c r="Q144" s="173"/>
      <c r="R144" s="170">
        <f t="shared" si="9"/>
        <v>2.47</v>
      </c>
      <c r="S144" s="171">
        <f t="shared" si="8"/>
        <v>0.226403195676524</v>
      </c>
      <c r="U144" s="189"/>
      <c r="V144" s="189"/>
      <c r="W144" s="189"/>
      <c r="X144" s="189"/>
      <c r="Y144" s="189"/>
      <c r="Z144" s="189"/>
      <c r="AA144" s="190"/>
      <c r="AB144"/>
    </row>
    <row r="145" spans="1:28" ht="12.75" customHeight="1">
      <c r="A145" s="186" t="s">
        <v>459</v>
      </c>
      <c r="B145" s="166"/>
      <c r="C145" s="167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>
        <v>1.157</v>
      </c>
      <c r="Q145" s="173"/>
      <c r="R145" s="170">
        <f t="shared" si="9"/>
        <v>1.157</v>
      </c>
      <c r="S145" s="171">
        <f t="shared" si="8"/>
        <v>0.10605202323795071</v>
      </c>
      <c r="U145" s="189"/>
      <c r="V145" s="189"/>
      <c r="W145" s="189"/>
      <c r="X145" s="189"/>
      <c r="Y145" s="189"/>
      <c r="Z145" s="189"/>
      <c r="AA145" s="190"/>
      <c r="AB145"/>
    </row>
    <row r="146" spans="1:27" ht="12.75" customHeight="1">
      <c r="A146" s="186" t="s">
        <v>460</v>
      </c>
      <c r="B146" s="166"/>
      <c r="C146" s="167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73">
        <v>1.475</v>
      </c>
      <c r="R146" s="170">
        <f t="shared" si="9"/>
        <v>1.475</v>
      </c>
      <c r="S146" s="171">
        <f t="shared" si="8"/>
        <v>0.13520028891614286</v>
      </c>
      <c r="U146" s="83"/>
      <c r="V146" s="83"/>
      <c r="W146" s="83"/>
      <c r="X146" s="83"/>
      <c r="Y146" s="83"/>
      <c r="Z146" s="83"/>
      <c r="AA146" s="83"/>
    </row>
    <row r="147" spans="1:27" ht="12.75" customHeight="1">
      <c r="A147" s="186" t="s">
        <v>514</v>
      </c>
      <c r="B147" s="166"/>
      <c r="C147" s="167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73">
        <v>0.38</v>
      </c>
      <c r="R147" s="170">
        <f t="shared" si="9"/>
        <v>0.38</v>
      </c>
      <c r="S147" s="171">
        <f t="shared" si="8"/>
        <v>0.034831260873311384</v>
      </c>
      <c r="U147" s="83"/>
      <c r="V147" s="83"/>
      <c r="W147" s="83"/>
      <c r="X147" s="83"/>
      <c r="Y147" s="83"/>
      <c r="Z147" s="83"/>
      <c r="AA147" s="83"/>
    </row>
    <row r="148" spans="1:19" ht="12.75" customHeight="1">
      <c r="A148" s="186" t="s">
        <v>461</v>
      </c>
      <c r="B148" s="166"/>
      <c r="C148" s="167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73">
        <v>1.404</v>
      </c>
      <c r="R148" s="170">
        <f t="shared" si="9"/>
        <v>1.404</v>
      </c>
      <c r="S148" s="171">
        <f t="shared" si="8"/>
        <v>0.1286923428056031</v>
      </c>
    </row>
    <row r="149" spans="1:19" ht="12.75" customHeight="1">
      <c r="A149" s="186" t="s">
        <v>462</v>
      </c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>
        <v>8.844</v>
      </c>
      <c r="Q149" s="173">
        <v>3.248</v>
      </c>
      <c r="R149" s="170">
        <f t="shared" si="9"/>
        <v>12.091999999999999</v>
      </c>
      <c r="S149" s="171">
        <f t="shared" si="8"/>
        <v>1.1083673854738978</v>
      </c>
    </row>
    <row r="150" spans="1:19" ht="12.75" customHeight="1">
      <c r="A150" s="186" t="s">
        <v>463</v>
      </c>
      <c r="B150" s="166"/>
      <c r="C150" s="167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73">
        <v>2.5</v>
      </c>
      <c r="R150" s="170">
        <f t="shared" si="9"/>
        <v>2.5</v>
      </c>
      <c r="S150" s="171">
        <f t="shared" si="8"/>
        <v>0.22915303206125906</v>
      </c>
    </row>
    <row r="151" spans="1:19" ht="12.75" customHeight="1">
      <c r="A151" s="186" t="s">
        <v>464</v>
      </c>
      <c r="B151" s="166"/>
      <c r="C151" s="167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73">
        <v>2.52</v>
      </c>
      <c r="R151" s="170">
        <f t="shared" si="9"/>
        <v>2.52</v>
      </c>
      <c r="S151" s="171">
        <f t="shared" si="8"/>
        <v>0.23098625631774913</v>
      </c>
    </row>
    <row r="152" spans="1:19" ht="12.75" customHeight="1">
      <c r="A152" s="186" t="s">
        <v>465</v>
      </c>
      <c r="B152" s="166"/>
      <c r="C152" s="167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>
        <v>0.5</v>
      </c>
      <c r="N152" s="168"/>
      <c r="O152" s="168"/>
      <c r="P152" s="168">
        <v>0.7</v>
      </c>
      <c r="Q152" s="173"/>
      <c r="R152" s="170">
        <f t="shared" si="9"/>
        <v>1.2</v>
      </c>
      <c r="S152" s="171">
        <f t="shared" si="8"/>
        <v>0.10999345538940436</v>
      </c>
    </row>
    <row r="153" spans="1:19" ht="12.75" customHeight="1">
      <c r="A153" s="186" t="s">
        <v>466</v>
      </c>
      <c r="B153" s="166"/>
      <c r="C153" s="167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>
        <v>0.308</v>
      </c>
      <c r="N153" s="168"/>
      <c r="O153" s="168"/>
      <c r="P153" s="168"/>
      <c r="Q153" s="173"/>
      <c r="R153" s="170">
        <f t="shared" si="9"/>
        <v>0.308</v>
      </c>
      <c r="S153" s="171">
        <f t="shared" si="8"/>
        <v>0.028231653549947118</v>
      </c>
    </row>
    <row r="154" spans="1:19" ht="12.75" customHeight="1">
      <c r="A154" s="186" t="s">
        <v>500</v>
      </c>
      <c r="B154" s="166"/>
      <c r="C154" s="167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73"/>
      <c r="O154" s="168"/>
      <c r="P154" s="168">
        <v>5.677</v>
      </c>
      <c r="Q154" s="173"/>
      <c r="R154" s="170">
        <f>SUM(A154:Q154)</f>
        <v>5.677</v>
      </c>
      <c r="S154" s="171">
        <f t="shared" si="8"/>
        <v>0.520360705204707</v>
      </c>
    </row>
    <row r="155" spans="1:19" ht="12.75" customHeight="1">
      <c r="A155" s="186" t="s">
        <v>650</v>
      </c>
      <c r="B155" s="166"/>
      <c r="C155" s="167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73">
        <v>1.235</v>
      </c>
      <c r="O155" s="168"/>
      <c r="P155" s="168"/>
      <c r="Q155" s="173"/>
      <c r="R155" s="170">
        <f>SUM(A155:P155)</f>
        <v>1.235</v>
      </c>
      <c r="S155" s="171">
        <f t="shared" si="8"/>
        <v>0.113201597838262</v>
      </c>
    </row>
    <row r="156" spans="1:19" ht="12.75" customHeight="1">
      <c r="A156" s="186" t="s">
        <v>516</v>
      </c>
      <c r="B156" s="166"/>
      <c r="C156" s="167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>
        <v>6.22</v>
      </c>
      <c r="O156" s="168"/>
      <c r="P156" s="168"/>
      <c r="Q156" s="173"/>
      <c r="R156" s="170">
        <f>SUM(A156:Q156)</f>
        <v>6.22</v>
      </c>
      <c r="S156" s="171">
        <f t="shared" si="8"/>
        <v>0.5701327437684126</v>
      </c>
    </row>
    <row r="157" spans="1:19" ht="12.75" customHeight="1">
      <c r="A157" s="186" t="s">
        <v>467</v>
      </c>
      <c r="B157" s="166"/>
      <c r="C157" s="167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>
        <v>0.6</v>
      </c>
      <c r="N157" s="168"/>
      <c r="O157" s="168"/>
      <c r="P157" s="168"/>
      <c r="Q157" s="173"/>
      <c r="R157" s="170">
        <f t="shared" si="9"/>
        <v>0.6</v>
      </c>
      <c r="S157" s="171">
        <f t="shared" si="8"/>
        <v>0.05499672769470218</v>
      </c>
    </row>
    <row r="158" spans="1:19" ht="12.75" customHeight="1">
      <c r="A158" s="186" t="s">
        <v>468</v>
      </c>
      <c r="B158" s="166"/>
      <c r="C158" s="167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>
        <v>3.706</v>
      </c>
      <c r="N158" s="168"/>
      <c r="O158" s="168"/>
      <c r="P158" s="168">
        <v>2.829</v>
      </c>
      <c r="Q158" s="173">
        <v>0.6</v>
      </c>
      <c r="R158" s="170">
        <f t="shared" si="9"/>
        <v>7.135</v>
      </c>
      <c r="S158" s="171">
        <f t="shared" si="8"/>
        <v>0.6540027535028334</v>
      </c>
    </row>
    <row r="159" spans="1:19" ht="12.75" customHeight="1">
      <c r="A159" s="186" t="s">
        <v>469</v>
      </c>
      <c r="B159" s="166"/>
      <c r="C159" s="167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>
        <v>0.366</v>
      </c>
      <c r="Q159" s="173"/>
      <c r="R159" s="170">
        <f t="shared" si="9"/>
        <v>0.366</v>
      </c>
      <c r="S159" s="171">
        <f t="shared" si="8"/>
        <v>0.03354800389376833</v>
      </c>
    </row>
    <row r="160" spans="1:19" ht="12.75" customHeight="1">
      <c r="A160" s="186" t="s">
        <v>470</v>
      </c>
      <c r="B160" s="166"/>
      <c r="C160" s="167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73">
        <v>3.3</v>
      </c>
      <c r="R160" s="170">
        <f t="shared" si="9"/>
        <v>3.3</v>
      </c>
      <c r="S160" s="171">
        <f t="shared" si="8"/>
        <v>0.302482002320862</v>
      </c>
    </row>
    <row r="161" spans="1:19" ht="12.75" customHeight="1">
      <c r="A161" s="186" t="s">
        <v>471</v>
      </c>
      <c r="B161" s="166"/>
      <c r="C161" s="167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>
        <v>1</v>
      </c>
      <c r="Q161" s="173"/>
      <c r="R161" s="170">
        <f t="shared" si="9"/>
        <v>1</v>
      </c>
      <c r="S161" s="171">
        <f t="shared" si="8"/>
        <v>0.09166121282450364</v>
      </c>
    </row>
    <row r="162" spans="1:19" ht="12.75" customHeight="1">
      <c r="A162" s="191" t="s">
        <v>472</v>
      </c>
      <c r="B162" s="192"/>
      <c r="C162" s="193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5">
        <v>8.345</v>
      </c>
      <c r="R162" s="184">
        <f t="shared" si="9"/>
        <v>8.345</v>
      </c>
      <c r="S162" s="185">
        <f t="shared" si="8"/>
        <v>0.7649128210204829</v>
      </c>
    </row>
    <row r="163" spans="1:19" ht="12.75" customHeight="1">
      <c r="A163" s="196" t="s">
        <v>148</v>
      </c>
      <c r="B163" s="280">
        <f aca="true" t="shared" si="10" ref="B163:Q163">SUM(B4:B162)</f>
        <v>0.232</v>
      </c>
      <c r="C163" s="281">
        <f t="shared" si="10"/>
        <v>0</v>
      </c>
      <c r="D163" s="281">
        <f t="shared" si="10"/>
        <v>0.42800000000000005</v>
      </c>
      <c r="E163" s="281">
        <f t="shared" si="10"/>
        <v>0</v>
      </c>
      <c r="F163" s="281">
        <f t="shared" si="10"/>
        <v>0</v>
      </c>
      <c r="G163" s="281">
        <f t="shared" si="10"/>
        <v>0</v>
      </c>
      <c r="H163" s="281">
        <f t="shared" si="10"/>
        <v>0</v>
      </c>
      <c r="I163" s="281">
        <f t="shared" si="10"/>
        <v>2.974</v>
      </c>
      <c r="J163" s="281">
        <f t="shared" si="10"/>
        <v>3.388</v>
      </c>
      <c r="K163" s="281">
        <f t="shared" si="10"/>
        <v>3.3409999999999997</v>
      </c>
      <c r="L163" s="281">
        <f t="shared" si="10"/>
        <v>6.637</v>
      </c>
      <c r="M163" s="281">
        <f t="shared" si="10"/>
        <v>142.28099999999998</v>
      </c>
      <c r="N163" s="281">
        <f t="shared" si="10"/>
        <v>79.991</v>
      </c>
      <c r="O163" s="281">
        <f t="shared" si="10"/>
        <v>0</v>
      </c>
      <c r="P163" s="281">
        <f t="shared" si="10"/>
        <v>364.49899999999997</v>
      </c>
      <c r="Q163" s="282">
        <f t="shared" si="10"/>
        <v>487.20299999999963</v>
      </c>
      <c r="R163" s="283">
        <f t="shared" si="9"/>
        <v>1090.9739999999997</v>
      </c>
      <c r="S163" s="197">
        <v>100</v>
      </c>
    </row>
    <row r="164" spans="1:20" s="24" customFormat="1" ht="12.75" customHeight="1">
      <c r="A164" s="198" t="s">
        <v>17</v>
      </c>
      <c r="B164" s="284">
        <f aca="true" t="shared" si="11" ref="B164:R164">B163/$R$163*100</f>
        <v>0.021265401375284845</v>
      </c>
      <c r="C164" s="285">
        <f t="shared" si="11"/>
        <v>0</v>
      </c>
      <c r="D164" s="285">
        <f t="shared" si="11"/>
        <v>0.03923099908888756</v>
      </c>
      <c r="E164" s="285">
        <f t="shared" si="11"/>
        <v>0</v>
      </c>
      <c r="F164" s="285">
        <f t="shared" si="11"/>
        <v>0</v>
      </c>
      <c r="G164" s="285">
        <f t="shared" si="11"/>
        <v>0</v>
      </c>
      <c r="H164" s="285">
        <f t="shared" si="11"/>
        <v>0</v>
      </c>
      <c r="I164" s="285">
        <f t="shared" si="11"/>
        <v>0.2726004469400738</v>
      </c>
      <c r="J164" s="285">
        <f t="shared" si="11"/>
        <v>0.3105481890494183</v>
      </c>
      <c r="K164" s="285">
        <f t="shared" si="11"/>
        <v>0.3062401120466666</v>
      </c>
      <c r="L164" s="285">
        <f t="shared" si="11"/>
        <v>0.6083554695162305</v>
      </c>
      <c r="M164" s="285">
        <f t="shared" si="11"/>
        <v>13.0416490218832</v>
      </c>
      <c r="N164" s="285">
        <f t="shared" si="11"/>
        <v>7.332072075044869</v>
      </c>
      <c r="O164" s="285">
        <f t="shared" si="11"/>
        <v>0</v>
      </c>
      <c r="P164" s="285">
        <f t="shared" si="11"/>
        <v>33.41042041331875</v>
      </c>
      <c r="Q164" s="286">
        <f t="shared" si="11"/>
        <v>44.65761787173661</v>
      </c>
      <c r="R164" s="287">
        <f t="shared" si="11"/>
        <v>100</v>
      </c>
      <c r="S164" s="185"/>
      <c r="T164" s="23"/>
    </row>
    <row r="165" ht="12.75" customHeight="1"/>
    <row r="166" ht="12.75" customHeight="1"/>
    <row r="167" ht="12.75" customHeight="1"/>
  </sheetData>
  <sheetProtection selectLockedCells="1" selectUnlockedCells="1"/>
  <mergeCells count="1">
    <mergeCell ref="B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2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42.421875" style="25" customWidth="1"/>
    <col min="2" max="12" width="0" style="25" hidden="1" customWidth="1"/>
    <col min="13" max="14" width="9.140625" style="25" customWidth="1"/>
    <col min="15" max="15" width="0" style="25" hidden="1" customWidth="1"/>
    <col min="16" max="17" width="9.140625" style="25" customWidth="1"/>
    <col min="18" max="18" width="9.57421875" style="2" customWidth="1"/>
    <col min="19" max="19" width="7.421875" style="24" customWidth="1"/>
    <col min="20" max="21" width="9.140625" style="25" customWidth="1"/>
    <col min="22" max="22" width="10.140625" style="25" customWidth="1"/>
    <col min="23" max="16384" width="9.140625" style="25" customWidth="1"/>
  </cols>
  <sheetData>
    <row r="1" spans="1:19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63" t="s">
        <v>1</v>
      </c>
      <c r="N1" s="763"/>
      <c r="O1" s="763"/>
      <c r="P1" s="763"/>
      <c r="Q1" s="763"/>
      <c r="R1" s="763"/>
      <c r="S1" s="9"/>
    </row>
    <row r="2" ht="15.75" thickBot="1">
      <c r="A2" s="6" t="s">
        <v>560</v>
      </c>
    </row>
    <row r="3" spans="1:19" ht="13.5" thickBot="1">
      <c r="A3" s="751" t="s">
        <v>329</v>
      </c>
      <c r="B3" s="200" t="s">
        <v>5</v>
      </c>
      <c r="C3" s="200" t="s">
        <v>6</v>
      </c>
      <c r="D3" s="201" t="s">
        <v>7</v>
      </c>
      <c r="E3" s="201" t="s">
        <v>8</v>
      </c>
      <c r="F3" s="202" t="s">
        <v>9</v>
      </c>
      <c r="G3" s="202" t="s">
        <v>10</v>
      </c>
      <c r="H3" s="202" t="s">
        <v>11</v>
      </c>
      <c r="I3" s="202" t="s">
        <v>12</v>
      </c>
      <c r="J3" s="202" t="s">
        <v>13</v>
      </c>
      <c r="K3" s="203" t="s">
        <v>14</v>
      </c>
      <c r="L3" s="204" t="s">
        <v>150</v>
      </c>
      <c r="M3" s="199" t="s">
        <v>561</v>
      </c>
      <c r="N3" s="201" t="s">
        <v>562</v>
      </c>
      <c r="O3" s="201" t="s">
        <v>15</v>
      </c>
      <c r="P3" s="201" t="s">
        <v>563</v>
      </c>
      <c r="Q3" s="205" t="s">
        <v>564</v>
      </c>
      <c r="R3" s="206" t="s">
        <v>330</v>
      </c>
      <c r="S3" s="207" t="s">
        <v>17</v>
      </c>
    </row>
    <row r="4" spans="1:19" ht="12.75">
      <c r="A4" s="752" t="s">
        <v>336</v>
      </c>
      <c r="B4" s="732"/>
      <c r="C4" s="732"/>
      <c r="D4" s="732"/>
      <c r="E4" s="732"/>
      <c r="F4" s="733"/>
      <c r="G4" s="733"/>
      <c r="H4" s="733"/>
      <c r="I4" s="733"/>
      <c r="J4" s="733"/>
      <c r="K4" s="734"/>
      <c r="L4" s="730"/>
      <c r="M4" s="731"/>
      <c r="N4" s="735">
        <v>6</v>
      </c>
      <c r="O4" s="735"/>
      <c r="P4" s="735"/>
      <c r="Q4" s="736"/>
      <c r="R4" s="720">
        <f>SUM(B4:Q4)</f>
        <v>6</v>
      </c>
      <c r="S4" s="726">
        <f aca="true" t="shared" si="0" ref="S4:S10">R4/$R$18*100</f>
        <v>5.311849851710859</v>
      </c>
    </row>
    <row r="5" spans="1:19" ht="12.75">
      <c r="A5" s="753" t="s">
        <v>338</v>
      </c>
      <c r="B5" s="739"/>
      <c r="C5" s="739"/>
      <c r="D5" s="739"/>
      <c r="E5" s="739"/>
      <c r="F5" s="733"/>
      <c r="G5" s="733"/>
      <c r="H5" s="733"/>
      <c r="I5" s="733"/>
      <c r="J5" s="733"/>
      <c r="K5" s="734"/>
      <c r="L5" s="737"/>
      <c r="M5" s="738">
        <v>1.005</v>
      </c>
      <c r="N5" s="733"/>
      <c r="O5" s="733"/>
      <c r="P5" s="733">
        <v>0.64</v>
      </c>
      <c r="Q5" s="740"/>
      <c r="R5" s="720">
        <f>SUM(B5:Q5)</f>
        <v>1.645</v>
      </c>
      <c r="S5" s="721">
        <f t="shared" si="0"/>
        <v>1.4563321676773937</v>
      </c>
    </row>
    <row r="6" spans="1:25" ht="12.75">
      <c r="A6" s="753" t="s">
        <v>344</v>
      </c>
      <c r="B6" s="739"/>
      <c r="C6" s="739"/>
      <c r="D6" s="739"/>
      <c r="E6" s="739"/>
      <c r="F6" s="733"/>
      <c r="G6" s="733"/>
      <c r="H6" s="733"/>
      <c r="I6" s="733"/>
      <c r="J6" s="733"/>
      <c r="K6" s="734"/>
      <c r="L6" s="737"/>
      <c r="M6" s="738">
        <v>14.8</v>
      </c>
      <c r="N6" s="733"/>
      <c r="O6" s="733"/>
      <c r="P6" s="733"/>
      <c r="Q6" s="740"/>
      <c r="R6" s="720">
        <f>SUM(B6:Q6)</f>
        <v>14.8</v>
      </c>
      <c r="S6" s="721">
        <f t="shared" si="0"/>
        <v>13.102562967553451</v>
      </c>
      <c r="V6" s="724"/>
      <c r="W6" s="724"/>
      <c r="X6" s="724"/>
      <c r="Y6" s="724"/>
    </row>
    <row r="7" spans="1:25" ht="12.75">
      <c r="A7" s="753" t="s">
        <v>347</v>
      </c>
      <c r="B7" s="739"/>
      <c r="C7" s="739"/>
      <c r="D7" s="739"/>
      <c r="E7" s="739"/>
      <c r="F7" s="733"/>
      <c r="G7" s="733"/>
      <c r="H7" s="733"/>
      <c r="I7" s="733"/>
      <c r="J7" s="733"/>
      <c r="K7" s="734"/>
      <c r="L7" s="737"/>
      <c r="M7" s="738"/>
      <c r="N7" s="733">
        <v>7.73</v>
      </c>
      <c r="O7" s="733"/>
      <c r="P7" s="733"/>
      <c r="Q7" s="740">
        <v>0.55</v>
      </c>
      <c r="R7" s="720">
        <f>SUM(B7:Q7)</f>
        <v>8.280000000000001</v>
      </c>
      <c r="S7" s="721">
        <f t="shared" si="0"/>
        <v>7.3303527953609855</v>
      </c>
      <c r="V7" s="724"/>
      <c r="W7" s="724"/>
      <c r="X7" s="724"/>
      <c r="Y7" s="724"/>
    </row>
    <row r="8" spans="1:25" ht="12.75">
      <c r="A8" s="754" t="s">
        <v>348</v>
      </c>
      <c r="B8" s="743"/>
      <c r="C8" s="743"/>
      <c r="D8" s="743"/>
      <c r="E8" s="743"/>
      <c r="F8" s="744"/>
      <c r="G8" s="744"/>
      <c r="H8" s="744"/>
      <c r="I8" s="744"/>
      <c r="J8" s="744"/>
      <c r="K8" s="745"/>
      <c r="L8" s="741"/>
      <c r="M8" s="742"/>
      <c r="N8" s="744"/>
      <c r="O8" s="744"/>
      <c r="P8" s="744">
        <v>5.4</v>
      </c>
      <c r="Q8" s="746"/>
      <c r="R8" s="720">
        <f>SUM(B8:Q8)</f>
        <v>5.4</v>
      </c>
      <c r="S8" s="721">
        <f t="shared" si="0"/>
        <v>4.780664866539773</v>
      </c>
      <c r="V8" s="724"/>
      <c r="W8" s="724"/>
      <c r="X8" s="724"/>
      <c r="Y8" s="724"/>
    </row>
    <row r="9" spans="1:25" ht="12.75">
      <c r="A9" s="755" t="s">
        <v>473</v>
      </c>
      <c r="B9" s="526"/>
      <c r="C9" s="526"/>
      <c r="D9" s="526"/>
      <c r="E9" s="526"/>
      <c r="F9" s="522"/>
      <c r="G9" s="522"/>
      <c r="H9" s="522"/>
      <c r="I9" s="522"/>
      <c r="J9" s="522"/>
      <c r="K9" s="523"/>
      <c r="L9" s="524"/>
      <c r="M9" s="525"/>
      <c r="N9" s="522">
        <v>12</v>
      </c>
      <c r="O9" s="522"/>
      <c r="P9" s="522"/>
      <c r="Q9" s="527">
        <v>16.3</v>
      </c>
      <c r="R9" s="720">
        <f>SUM(M9:Q9)</f>
        <v>28.3</v>
      </c>
      <c r="S9" s="725">
        <f t="shared" si="0"/>
        <v>25.054225133902886</v>
      </c>
      <c r="V9" s="724"/>
      <c r="W9" s="724"/>
      <c r="X9" s="724"/>
      <c r="Y9" s="724"/>
    </row>
    <row r="10" spans="1:25" ht="12.75">
      <c r="A10" s="755" t="s">
        <v>362</v>
      </c>
      <c r="B10" s="526"/>
      <c r="C10" s="526"/>
      <c r="D10" s="526"/>
      <c r="E10" s="526"/>
      <c r="F10" s="522"/>
      <c r="G10" s="522"/>
      <c r="H10" s="522"/>
      <c r="I10" s="522"/>
      <c r="J10" s="522"/>
      <c r="K10" s="523"/>
      <c r="L10" s="524"/>
      <c r="M10" s="525"/>
      <c r="N10" s="522"/>
      <c r="O10" s="522"/>
      <c r="P10" s="522"/>
      <c r="Q10" s="527">
        <v>8.7</v>
      </c>
      <c r="R10" s="720">
        <f aca="true" t="shared" si="1" ref="R10:R18">SUM(B10:Q10)</f>
        <v>8.7</v>
      </c>
      <c r="S10" s="721">
        <f t="shared" si="0"/>
        <v>7.7021822849807435</v>
      </c>
      <c r="V10" s="724"/>
      <c r="W10" s="724"/>
      <c r="X10" s="724"/>
      <c r="Y10" s="724"/>
    </row>
    <row r="11" spans="1:25" ht="12.75">
      <c r="A11" s="756" t="s">
        <v>649</v>
      </c>
      <c r="B11" s="511"/>
      <c r="C11" s="511"/>
      <c r="D11" s="511"/>
      <c r="E11" s="511"/>
      <c r="F11" s="512"/>
      <c r="G11" s="512"/>
      <c r="H11" s="512"/>
      <c r="I11" s="512"/>
      <c r="J11" s="512"/>
      <c r="K11" s="513"/>
      <c r="L11" s="514"/>
      <c r="M11" s="510"/>
      <c r="N11" s="512"/>
      <c r="O11" s="512"/>
      <c r="P11" s="719">
        <v>1.4</v>
      </c>
      <c r="Q11" s="515"/>
      <c r="R11" s="720">
        <f t="shared" si="1"/>
        <v>1.4</v>
      </c>
      <c r="S11" s="721">
        <f>R11/R18*100</f>
        <v>1.239431632065867</v>
      </c>
      <c r="V11" s="724"/>
      <c r="W11" s="724"/>
      <c r="X11" s="724"/>
      <c r="Y11" s="724"/>
    </row>
    <row r="12" spans="1:25" ht="12.75">
      <c r="A12" s="755" t="s">
        <v>520</v>
      </c>
      <c r="B12" s="526"/>
      <c r="C12" s="526"/>
      <c r="D12" s="526"/>
      <c r="E12" s="526"/>
      <c r="F12" s="522"/>
      <c r="G12" s="522"/>
      <c r="H12" s="522"/>
      <c r="I12" s="522"/>
      <c r="J12" s="522"/>
      <c r="K12" s="523"/>
      <c r="L12" s="524"/>
      <c r="M12" s="525"/>
      <c r="N12" s="522"/>
      <c r="O12" s="522"/>
      <c r="P12" s="522">
        <v>0.716</v>
      </c>
      <c r="Q12" s="527">
        <v>0.6</v>
      </c>
      <c r="R12" s="720">
        <f t="shared" si="1"/>
        <v>1.3159999999999998</v>
      </c>
      <c r="S12" s="721">
        <f>R12/$R$18*100</f>
        <v>1.1650657341419148</v>
      </c>
      <c r="V12" s="724"/>
      <c r="W12" s="724"/>
      <c r="X12" s="724"/>
      <c r="Y12" s="724"/>
    </row>
    <row r="13" spans="1:25" ht="12.75">
      <c r="A13" s="757" t="s">
        <v>393</v>
      </c>
      <c r="B13" s="518"/>
      <c r="C13" s="518"/>
      <c r="D13" s="518"/>
      <c r="E13" s="518"/>
      <c r="F13" s="519"/>
      <c r="G13" s="519"/>
      <c r="H13" s="519"/>
      <c r="I13" s="519"/>
      <c r="J13" s="519"/>
      <c r="K13" s="520"/>
      <c r="L13" s="516"/>
      <c r="M13" s="517"/>
      <c r="N13" s="519"/>
      <c r="O13" s="519"/>
      <c r="P13" s="519"/>
      <c r="Q13" s="521">
        <v>2.046</v>
      </c>
      <c r="R13" s="720">
        <f t="shared" si="1"/>
        <v>2.046</v>
      </c>
      <c r="S13" s="721">
        <f>R13/R18*100</f>
        <v>1.8113407994334025</v>
      </c>
      <c r="V13" s="724"/>
      <c r="W13" s="724"/>
      <c r="X13" s="724"/>
      <c r="Y13" s="724"/>
    </row>
    <row r="14" spans="1:25" ht="12.75">
      <c r="A14" s="755" t="s">
        <v>474</v>
      </c>
      <c r="B14" s="526"/>
      <c r="C14" s="526"/>
      <c r="D14" s="526"/>
      <c r="E14" s="526"/>
      <c r="F14" s="522"/>
      <c r="G14" s="522"/>
      <c r="H14" s="522"/>
      <c r="I14" s="522"/>
      <c r="J14" s="522"/>
      <c r="K14" s="523"/>
      <c r="L14" s="524"/>
      <c r="M14" s="525"/>
      <c r="N14" s="522"/>
      <c r="O14" s="522"/>
      <c r="P14" s="522">
        <v>2</v>
      </c>
      <c r="Q14" s="527"/>
      <c r="R14" s="720">
        <f t="shared" si="1"/>
        <v>2</v>
      </c>
      <c r="S14" s="721">
        <f>R14/$R$18*100</f>
        <v>1.7706166172369526</v>
      </c>
      <c r="V14" s="724"/>
      <c r="W14" s="724"/>
      <c r="X14" s="724"/>
      <c r="Y14" s="724"/>
    </row>
    <row r="15" spans="1:25" ht="12.75">
      <c r="A15" s="758" t="s">
        <v>423</v>
      </c>
      <c r="B15" s="530"/>
      <c r="C15" s="530"/>
      <c r="D15" s="530"/>
      <c r="E15" s="530"/>
      <c r="F15" s="531"/>
      <c r="G15" s="531"/>
      <c r="H15" s="531"/>
      <c r="I15" s="531"/>
      <c r="J15" s="531"/>
      <c r="K15" s="748"/>
      <c r="L15" s="528"/>
      <c r="M15" s="529"/>
      <c r="N15" s="531"/>
      <c r="O15" s="531"/>
      <c r="P15" s="531">
        <v>3.5</v>
      </c>
      <c r="Q15" s="532"/>
      <c r="R15" s="720">
        <f t="shared" si="1"/>
        <v>3.5</v>
      </c>
      <c r="S15" s="721">
        <f>R15/$R$18*100</f>
        <v>3.0985790801646673</v>
      </c>
      <c r="V15" s="724"/>
      <c r="W15" s="724"/>
      <c r="X15" s="724"/>
      <c r="Y15" s="724"/>
    </row>
    <row r="16" spans="1:25" ht="12.75" customHeight="1">
      <c r="A16" s="759" t="s">
        <v>450</v>
      </c>
      <c r="B16" s="750"/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49">
        <v>10</v>
      </c>
      <c r="N16" s="749"/>
      <c r="O16" s="749"/>
      <c r="P16" s="749">
        <v>15.046</v>
      </c>
      <c r="Q16" s="749"/>
      <c r="R16" s="747">
        <f t="shared" si="1"/>
        <v>25.046</v>
      </c>
      <c r="S16" s="721">
        <f>R16/$R$18*100</f>
        <v>22.17343189765836</v>
      </c>
      <c r="V16" s="727"/>
      <c r="W16" s="728"/>
      <c r="X16" s="724"/>
      <c r="Y16" s="724"/>
    </row>
    <row r="17" spans="1:25" ht="12.75" customHeight="1" thickBot="1">
      <c r="A17" s="760" t="s">
        <v>462</v>
      </c>
      <c r="B17" s="535"/>
      <c r="C17" s="535"/>
      <c r="D17" s="535"/>
      <c r="E17" s="535"/>
      <c r="F17" s="536"/>
      <c r="G17" s="536"/>
      <c r="H17" s="536"/>
      <c r="I17" s="536"/>
      <c r="J17" s="536"/>
      <c r="K17" s="537"/>
      <c r="L17" s="533"/>
      <c r="M17" s="534"/>
      <c r="N17" s="536"/>
      <c r="O17" s="536"/>
      <c r="P17" s="536"/>
      <c r="Q17" s="538">
        <v>4.522</v>
      </c>
      <c r="R17" s="722">
        <f t="shared" si="1"/>
        <v>4.522</v>
      </c>
      <c r="S17" s="723">
        <f>R17/$R$18*100</f>
        <v>4.003364171572751</v>
      </c>
      <c r="V17" s="724"/>
      <c r="W17" s="728"/>
      <c r="X17" s="724"/>
      <c r="Y17" s="724"/>
    </row>
    <row r="18" spans="1:25" s="2" customFormat="1" ht="12.75">
      <c r="A18" s="761" t="s">
        <v>148</v>
      </c>
      <c r="B18" s="210"/>
      <c r="C18" s="210"/>
      <c r="D18" s="210"/>
      <c r="E18" s="210"/>
      <c r="F18" s="211"/>
      <c r="G18" s="211"/>
      <c r="H18" s="211"/>
      <c r="I18" s="211"/>
      <c r="J18" s="211"/>
      <c r="K18" s="212"/>
      <c r="L18" s="209"/>
      <c r="M18" s="210">
        <f>SUM(M4:M17)</f>
        <v>25.805</v>
      </c>
      <c r="N18" s="211">
        <f>SUM(N4:N17)</f>
        <v>25.73</v>
      </c>
      <c r="O18" s="211">
        <f>SUM(O13:O16)</f>
        <v>0</v>
      </c>
      <c r="P18" s="211">
        <f>SUM(P4:P17)</f>
        <v>28.701999999999998</v>
      </c>
      <c r="Q18" s="213">
        <f>SUM(Q4:Q17)</f>
        <v>32.718</v>
      </c>
      <c r="R18" s="210">
        <f t="shared" si="1"/>
        <v>112.955</v>
      </c>
      <c r="S18" s="214">
        <f>R18/$R$18*100</f>
        <v>100</v>
      </c>
      <c r="V18" s="58"/>
      <c r="W18" s="58"/>
      <c r="X18" s="58"/>
      <c r="Y18" s="58"/>
    </row>
    <row r="19" spans="1:25" s="24" customFormat="1" ht="12.75">
      <c r="A19" s="762" t="s">
        <v>17</v>
      </c>
      <c r="B19" s="216"/>
      <c r="C19" s="216"/>
      <c r="D19" s="216"/>
      <c r="E19" s="216"/>
      <c r="F19" s="217"/>
      <c r="G19" s="217"/>
      <c r="H19" s="217"/>
      <c r="I19" s="217"/>
      <c r="J19" s="217"/>
      <c r="K19" s="218"/>
      <c r="L19" s="215"/>
      <c r="M19" s="292">
        <f aca="true" t="shared" si="2" ref="M19:R19">M18/$R$18*100</f>
        <v>22.845380903899784</v>
      </c>
      <c r="N19" s="292">
        <f t="shared" si="2"/>
        <v>22.7789827807534</v>
      </c>
      <c r="O19" s="292">
        <f t="shared" si="2"/>
        <v>0</v>
      </c>
      <c r="P19" s="292">
        <f t="shared" si="2"/>
        <v>25.410119073967508</v>
      </c>
      <c r="Q19" s="293">
        <f t="shared" si="2"/>
        <v>28.965517241379313</v>
      </c>
      <c r="R19" s="294">
        <f t="shared" si="2"/>
        <v>100</v>
      </c>
      <c r="S19" s="208"/>
      <c r="V19" s="729"/>
      <c r="W19" s="729"/>
      <c r="X19" s="729"/>
      <c r="Y19" s="729"/>
    </row>
    <row r="20" spans="1:25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V20" s="724"/>
      <c r="W20" s="724"/>
      <c r="X20" s="724"/>
      <c r="Y20" s="724"/>
    </row>
    <row r="21" spans="1:25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V21" s="724"/>
      <c r="W21" s="724"/>
      <c r="X21" s="724"/>
      <c r="Y21" s="724"/>
    </row>
    <row r="22" spans="1:25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V22" s="724"/>
      <c r="W22" s="724"/>
      <c r="X22" s="724"/>
      <c r="Y22" s="724"/>
    </row>
    <row r="23" spans="1:18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R23" s="25"/>
    </row>
    <row r="24" spans="1:27" ht="13.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178"/>
      <c r="N24" s="179"/>
      <c r="O24" s="179"/>
      <c r="P24"/>
      <c r="Q24"/>
      <c r="R24"/>
      <c r="S24"/>
      <c r="T24"/>
      <c r="U24"/>
      <c r="V24"/>
      <c r="W24"/>
      <c r="X24"/>
      <c r="Y24"/>
      <c r="Z24" s="175"/>
      <c r="AA24" s="175"/>
    </row>
    <row r="25" spans="1:27" ht="13.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78"/>
      <c r="N25" s="178"/>
      <c r="O25" s="172"/>
      <c r="P25"/>
      <c r="Q25"/>
      <c r="R25"/>
      <c r="S25"/>
      <c r="T25"/>
      <c r="U25"/>
      <c r="V25"/>
      <c r="W25"/>
      <c r="X25"/>
      <c r="Y25"/>
      <c r="Z25" s="175"/>
      <c r="AA25" s="98"/>
    </row>
    <row r="26" spans="1:27" ht="13.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175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5"/>
      <c r="AA26" s="175"/>
    </row>
    <row r="27" spans="1:27" ht="13.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98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5"/>
      <c r="AA27" s="98"/>
    </row>
    <row r="29" spans="1:17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2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12.75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92" spans="2:2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T92" s="2"/>
      <c r="U92" s="2"/>
      <c r="V92" s="2"/>
    </row>
  </sheetData>
  <sheetProtection selectLockedCells="1" selectUnlockedCells="1"/>
  <mergeCells count="1">
    <mergeCell ref="M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1">
      <selection activeCell="A10" sqref="A10:Q10"/>
    </sheetView>
  </sheetViews>
  <sheetFormatPr defaultColWidth="9.140625" defaultRowHeight="12.75"/>
  <cols>
    <col min="1" max="1" width="21.28125" style="25" customWidth="1"/>
    <col min="2" max="12" width="0" style="25" hidden="1" customWidth="1"/>
    <col min="13" max="14" width="9.140625" style="25" customWidth="1"/>
    <col min="15" max="15" width="0" style="25" hidden="1" customWidth="1"/>
    <col min="16" max="17" width="9.140625" style="25" customWidth="1"/>
    <col min="18" max="18" width="9.57421875" style="2" customWidth="1"/>
    <col min="19" max="19" width="7.421875" style="65" customWidth="1"/>
    <col min="20" max="20" width="9.140625" style="25" customWidth="1"/>
    <col min="21" max="21" width="49.7109375" style="25" customWidth="1"/>
    <col min="22" max="22" width="10.140625" style="25" customWidth="1"/>
    <col min="23" max="16384" width="9.140625" style="25" customWidth="1"/>
  </cols>
  <sheetData>
    <row r="1" spans="1:19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63" t="s">
        <v>1</v>
      </c>
      <c r="N1" s="763"/>
      <c r="O1" s="763"/>
      <c r="P1" s="763"/>
      <c r="Q1" s="763"/>
      <c r="R1" s="763"/>
      <c r="S1" s="9"/>
    </row>
    <row r="2" spans="1:19" ht="15">
      <c r="A2" s="6" t="s">
        <v>565</v>
      </c>
      <c r="S2" s="24"/>
    </row>
    <row r="3" spans="1:19" s="63" customFormat="1" ht="12.75">
      <c r="A3" s="600" t="s">
        <v>329</v>
      </c>
      <c r="B3" s="601" t="s">
        <v>5</v>
      </c>
      <c r="C3" s="602" t="s">
        <v>6</v>
      </c>
      <c r="D3" s="603" t="s">
        <v>7</v>
      </c>
      <c r="E3" s="603" t="s">
        <v>8</v>
      </c>
      <c r="F3" s="603" t="s">
        <v>9</v>
      </c>
      <c r="G3" s="603" t="s">
        <v>10</v>
      </c>
      <c r="H3" s="603" t="s">
        <v>11</v>
      </c>
      <c r="I3" s="603" t="s">
        <v>12</v>
      </c>
      <c r="J3" s="603" t="s">
        <v>13</v>
      </c>
      <c r="K3" s="604" t="s">
        <v>14</v>
      </c>
      <c r="L3" s="605" t="s">
        <v>150</v>
      </c>
      <c r="M3" s="601" t="s">
        <v>566</v>
      </c>
      <c r="N3" s="603" t="s">
        <v>567</v>
      </c>
      <c r="O3" s="603" t="s">
        <v>15</v>
      </c>
      <c r="P3" s="603" t="s">
        <v>568</v>
      </c>
      <c r="Q3" s="604" t="s">
        <v>569</v>
      </c>
      <c r="R3" s="601" t="s">
        <v>330</v>
      </c>
      <c r="S3" s="606" t="s">
        <v>17</v>
      </c>
    </row>
    <row r="4" spans="1:19" ht="12.75">
      <c r="A4" s="539" t="s">
        <v>331</v>
      </c>
      <c r="B4" s="539"/>
      <c r="C4" s="540"/>
      <c r="D4" s="540"/>
      <c r="E4" s="540"/>
      <c r="F4" s="540"/>
      <c r="G4" s="540"/>
      <c r="H4" s="540"/>
      <c r="I4" s="540"/>
      <c r="J4" s="540"/>
      <c r="K4" s="541"/>
      <c r="L4" s="539"/>
      <c r="M4" s="542">
        <v>2.3</v>
      </c>
      <c r="N4" s="543"/>
      <c r="O4" s="543"/>
      <c r="P4" s="543">
        <v>2.974</v>
      </c>
      <c r="Q4" s="544"/>
      <c r="R4" s="607">
        <f aca="true" t="shared" si="0" ref="R4:R20">SUM(M4:Q4)</f>
        <v>5.274</v>
      </c>
      <c r="S4" s="608">
        <f aca="true" t="shared" si="1" ref="S4:S20">R4/$R$20*100</f>
        <v>7.836087008201592</v>
      </c>
    </row>
    <row r="5" spans="1:19" ht="12.75">
      <c r="A5" s="545" t="s">
        <v>332</v>
      </c>
      <c r="B5" s="545"/>
      <c r="C5" s="546"/>
      <c r="D5" s="546"/>
      <c r="E5" s="546"/>
      <c r="F5" s="546"/>
      <c r="G5" s="546"/>
      <c r="H5" s="546"/>
      <c r="I5" s="546"/>
      <c r="J5" s="546"/>
      <c r="K5" s="547"/>
      <c r="L5" s="545"/>
      <c r="M5" s="548">
        <v>8.005</v>
      </c>
      <c r="N5" s="546"/>
      <c r="O5" s="546"/>
      <c r="P5" s="546"/>
      <c r="Q5" s="549"/>
      <c r="R5" s="609">
        <f t="shared" si="0"/>
        <v>8.005</v>
      </c>
      <c r="S5" s="610">
        <f t="shared" si="1"/>
        <v>11.893795316771664</v>
      </c>
    </row>
    <row r="6" spans="1:19" ht="12.75">
      <c r="A6" s="545" t="s">
        <v>371</v>
      </c>
      <c r="B6" s="545"/>
      <c r="C6" s="546"/>
      <c r="D6" s="546"/>
      <c r="E6" s="546"/>
      <c r="F6" s="546"/>
      <c r="G6" s="546"/>
      <c r="H6" s="546"/>
      <c r="I6" s="546"/>
      <c r="J6" s="546"/>
      <c r="K6" s="547"/>
      <c r="L6" s="545"/>
      <c r="M6" s="548"/>
      <c r="N6" s="546"/>
      <c r="O6" s="546"/>
      <c r="P6" s="546">
        <v>1.268</v>
      </c>
      <c r="Q6" s="549"/>
      <c r="R6" s="609">
        <f t="shared" si="0"/>
        <v>1.268</v>
      </c>
      <c r="S6" s="610">
        <f t="shared" si="1"/>
        <v>1.883989064542969</v>
      </c>
    </row>
    <row r="7" spans="1:19" ht="12.75">
      <c r="A7" s="545" t="s">
        <v>334</v>
      </c>
      <c r="B7" s="545"/>
      <c r="C7" s="546"/>
      <c r="D7" s="546"/>
      <c r="E7" s="546"/>
      <c r="F7" s="546"/>
      <c r="G7" s="546"/>
      <c r="H7" s="546"/>
      <c r="I7" s="546"/>
      <c r="J7" s="546"/>
      <c r="K7" s="547"/>
      <c r="L7" s="545"/>
      <c r="M7" s="548">
        <v>3.701</v>
      </c>
      <c r="N7" s="546"/>
      <c r="O7" s="546"/>
      <c r="P7" s="546"/>
      <c r="Q7" s="549">
        <v>0.526</v>
      </c>
      <c r="R7" s="609">
        <f t="shared" si="0"/>
        <v>4.227</v>
      </c>
      <c r="S7" s="610">
        <f t="shared" si="1"/>
        <v>6.28045881374064</v>
      </c>
    </row>
    <row r="8" spans="1:19" ht="12.75">
      <c r="A8" s="545" t="s">
        <v>474</v>
      </c>
      <c r="B8" s="545"/>
      <c r="C8" s="546"/>
      <c r="D8" s="546"/>
      <c r="E8" s="546"/>
      <c r="F8" s="546"/>
      <c r="G8" s="546"/>
      <c r="H8" s="546"/>
      <c r="I8" s="546"/>
      <c r="J8" s="546"/>
      <c r="K8" s="547"/>
      <c r="L8" s="545"/>
      <c r="M8" s="548"/>
      <c r="N8" s="546"/>
      <c r="O8" s="546"/>
      <c r="P8" s="546"/>
      <c r="Q8" s="549">
        <v>2.575</v>
      </c>
      <c r="R8" s="609">
        <f t="shared" si="0"/>
        <v>2.575</v>
      </c>
      <c r="S8" s="610">
        <f t="shared" si="1"/>
        <v>3.825924164982765</v>
      </c>
    </row>
    <row r="9" spans="1:19" ht="12.75">
      <c r="A9" s="545" t="s">
        <v>475</v>
      </c>
      <c r="B9" s="545"/>
      <c r="C9" s="546"/>
      <c r="D9" s="546"/>
      <c r="E9" s="546"/>
      <c r="F9" s="546"/>
      <c r="G9" s="546"/>
      <c r="H9" s="546"/>
      <c r="I9" s="546"/>
      <c r="J9" s="546"/>
      <c r="K9" s="547"/>
      <c r="L9" s="545"/>
      <c r="M9" s="548"/>
      <c r="N9" s="546"/>
      <c r="O9" s="546"/>
      <c r="P9" s="546"/>
      <c r="Q9" s="549">
        <v>5.849</v>
      </c>
      <c r="R9" s="609">
        <f t="shared" si="0"/>
        <v>5.849</v>
      </c>
      <c r="S9" s="610">
        <f t="shared" si="1"/>
        <v>8.690419588731725</v>
      </c>
    </row>
    <row r="10" spans="1:19" ht="12.75">
      <c r="A10" s="545" t="s">
        <v>338</v>
      </c>
      <c r="B10" s="545"/>
      <c r="C10" s="546"/>
      <c r="D10" s="546"/>
      <c r="E10" s="546"/>
      <c r="F10" s="546"/>
      <c r="G10" s="546"/>
      <c r="H10" s="546"/>
      <c r="I10" s="546"/>
      <c r="J10" s="546"/>
      <c r="K10" s="547"/>
      <c r="L10" s="545"/>
      <c r="M10" s="548">
        <v>3.602</v>
      </c>
      <c r="N10" s="546"/>
      <c r="O10" s="546"/>
      <c r="P10" s="546">
        <v>2.236</v>
      </c>
      <c r="Q10" s="549"/>
      <c r="R10" s="609">
        <f t="shared" si="0"/>
        <v>5.838</v>
      </c>
      <c r="S10" s="610">
        <f t="shared" si="1"/>
        <v>8.674075835017234</v>
      </c>
    </row>
    <row r="11" spans="1:19" ht="12.75">
      <c r="A11" s="545" t="s">
        <v>351</v>
      </c>
      <c r="B11" s="545"/>
      <c r="C11" s="546"/>
      <c r="D11" s="546"/>
      <c r="E11" s="546"/>
      <c r="F11" s="546"/>
      <c r="G11" s="546"/>
      <c r="H11" s="546"/>
      <c r="I11" s="546"/>
      <c r="J11" s="546"/>
      <c r="K11" s="547"/>
      <c r="L11" s="545"/>
      <c r="M11" s="548"/>
      <c r="N11" s="546"/>
      <c r="O11" s="546"/>
      <c r="P11" s="546">
        <v>9.344</v>
      </c>
      <c r="Q11" s="550"/>
      <c r="R11" s="609">
        <f t="shared" si="0"/>
        <v>9.344</v>
      </c>
      <c r="S11" s="610">
        <f t="shared" si="1"/>
        <v>13.883275882562698</v>
      </c>
    </row>
    <row r="12" spans="1:26" ht="12.75" customHeight="1">
      <c r="A12" s="545" t="s">
        <v>474</v>
      </c>
      <c r="B12" s="545"/>
      <c r="C12" s="546"/>
      <c r="D12" s="546"/>
      <c r="E12" s="546"/>
      <c r="F12" s="546"/>
      <c r="G12" s="546"/>
      <c r="H12" s="546"/>
      <c r="I12" s="546"/>
      <c r="J12" s="546"/>
      <c r="K12" s="547"/>
      <c r="L12" s="545"/>
      <c r="M12" s="548"/>
      <c r="N12" s="546"/>
      <c r="O12" s="546"/>
      <c r="P12" s="546"/>
      <c r="Q12" s="549">
        <v>2.575</v>
      </c>
      <c r="R12" s="609">
        <f t="shared" si="0"/>
        <v>2.575</v>
      </c>
      <c r="S12" s="610">
        <f t="shared" si="1"/>
        <v>3.825924164982765</v>
      </c>
      <c r="V12" s="219"/>
      <c r="W12" s="219"/>
      <c r="X12" s="219"/>
      <c r="Y12" s="219"/>
      <c r="Z12" s="219"/>
    </row>
    <row r="13" spans="1:26" ht="12.75" customHeight="1">
      <c r="A13" s="545" t="s">
        <v>453</v>
      </c>
      <c r="B13" s="545"/>
      <c r="C13" s="546"/>
      <c r="D13" s="546"/>
      <c r="E13" s="546"/>
      <c r="F13" s="546"/>
      <c r="G13" s="546"/>
      <c r="H13" s="546"/>
      <c r="I13" s="546"/>
      <c r="J13" s="546"/>
      <c r="K13" s="547"/>
      <c r="L13" s="545"/>
      <c r="M13" s="548">
        <v>10.234</v>
      </c>
      <c r="N13" s="546"/>
      <c r="O13" s="546"/>
      <c r="P13" s="546">
        <v>9.298</v>
      </c>
      <c r="Q13" s="549"/>
      <c r="R13" s="609">
        <f t="shared" si="0"/>
        <v>19.532</v>
      </c>
      <c r="S13" s="610">
        <f t="shared" si="1"/>
        <v>29.02056341376441</v>
      </c>
      <c r="V13" s="219"/>
      <c r="W13" s="219"/>
      <c r="X13" s="219"/>
      <c r="Y13" s="219"/>
      <c r="Z13" s="219"/>
    </row>
    <row r="14" spans="1:26" ht="12.75" customHeight="1">
      <c r="A14" s="545" t="s">
        <v>431</v>
      </c>
      <c r="B14" s="545"/>
      <c r="C14" s="546"/>
      <c r="D14" s="546"/>
      <c r="E14" s="546"/>
      <c r="F14" s="546"/>
      <c r="G14" s="546"/>
      <c r="H14" s="546"/>
      <c r="I14" s="546"/>
      <c r="J14" s="546"/>
      <c r="K14" s="549"/>
      <c r="L14" s="545"/>
      <c r="M14" s="548">
        <v>2.817</v>
      </c>
      <c r="N14" s="546"/>
      <c r="O14" s="546"/>
      <c r="P14" s="546"/>
      <c r="Q14" s="551"/>
      <c r="R14" s="609">
        <f t="shared" si="0"/>
        <v>2.817</v>
      </c>
      <c r="S14" s="610">
        <f t="shared" si="1"/>
        <v>4.1854867467015335</v>
      </c>
      <c r="V14" s="220"/>
      <c r="W14" s="220"/>
      <c r="X14" s="220"/>
      <c r="Y14" s="220"/>
      <c r="Z14"/>
    </row>
    <row r="15" spans="1:26" ht="12.75" customHeight="1">
      <c r="A15" s="552" t="s">
        <v>342</v>
      </c>
      <c r="B15" s="552"/>
      <c r="C15" s="553"/>
      <c r="D15" s="553"/>
      <c r="E15" s="553"/>
      <c r="F15" s="553"/>
      <c r="G15" s="553"/>
      <c r="H15" s="553"/>
      <c r="I15" s="553"/>
      <c r="J15" s="553"/>
      <c r="K15" s="554"/>
      <c r="L15" s="552"/>
      <c r="M15" s="555"/>
      <c r="N15" s="553"/>
      <c r="O15" s="553"/>
      <c r="P15" s="553"/>
      <c r="Q15" s="556">
        <v>1.1</v>
      </c>
      <c r="R15" s="609">
        <f>SUM(M15:Q15)</f>
        <v>1.1</v>
      </c>
      <c r="S15" s="610">
        <f t="shared" si="1"/>
        <v>1.634375371448948</v>
      </c>
      <c r="V15" s="220"/>
      <c r="W15" s="220"/>
      <c r="X15" s="220"/>
      <c r="Y15" s="220"/>
      <c r="Z15"/>
    </row>
    <row r="16" spans="1:26" ht="12.75" customHeight="1">
      <c r="A16" s="552" t="s">
        <v>444</v>
      </c>
      <c r="B16" s="552"/>
      <c r="C16" s="553"/>
      <c r="D16" s="553"/>
      <c r="E16" s="553"/>
      <c r="F16" s="553"/>
      <c r="G16" s="553"/>
      <c r="H16" s="553"/>
      <c r="I16" s="553"/>
      <c r="J16" s="553"/>
      <c r="K16" s="554"/>
      <c r="L16" s="552"/>
      <c r="M16" s="555"/>
      <c r="N16" s="553"/>
      <c r="O16" s="553"/>
      <c r="P16" s="553"/>
      <c r="Q16" s="556">
        <v>0.541</v>
      </c>
      <c r="R16" s="609">
        <f>SUM(M16:Q16)</f>
        <v>0.541</v>
      </c>
      <c r="S16" s="610">
        <f t="shared" si="1"/>
        <v>0.8038155235944372</v>
      </c>
      <c r="V16" s="220"/>
      <c r="W16" s="220"/>
      <c r="X16" s="220"/>
      <c r="Y16" s="220"/>
      <c r="Z16"/>
    </row>
    <row r="17" spans="1:26" ht="12.75" customHeight="1">
      <c r="A17" s="552" t="s">
        <v>344</v>
      </c>
      <c r="B17" s="552"/>
      <c r="C17" s="553"/>
      <c r="D17" s="553"/>
      <c r="E17" s="553"/>
      <c r="F17" s="553"/>
      <c r="G17" s="553"/>
      <c r="H17" s="553"/>
      <c r="I17" s="553"/>
      <c r="J17" s="553"/>
      <c r="K17" s="554"/>
      <c r="L17" s="552"/>
      <c r="M17" s="555">
        <v>1.147</v>
      </c>
      <c r="N17" s="553"/>
      <c r="O17" s="553"/>
      <c r="P17" s="553">
        <v>6.528</v>
      </c>
      <c r="Q17" s="556"/>
      <c r="R17" s="609">
        <f>SUM(M17:Q17)</f>
        <v>7.675</v>
      </c>
      <c r="S17" s="610">
        <f t="shared" si="1"/>
        <v>11.403482705336977</v>
      </c>
      <c r="V17" s="220"/>
      <c r="W17" s="220"/>
      <c r="X17" s="220"/>
      <c r="Y17" s="220"/>
      <c r="Z17"/>
    </row>
    <row r="18" spans="1:26" ht="12.75" customHeight="1">
      <c r="A18" s="552" t="s">
        <v>457</v>
      </c>
      <c r="B18" s="552"/>
      <c r="C18" s="553"/>
      <c r="D18" s="553"/>
      <c r="E18" s="553"/>
      <c r="F18" s="553"/>
      <c r="G18" s="553"/>
      <c r="H18" s="553"/>
      <c r="I18" s="553"/>
      <c r="J18" s="553"/>
      <c r="K18" s="554"/>
      <c r="L18" s="552"/>
      <c r="M18" s="555">
        <v>4.396</v>
      </c>
      <c r="N18" s="553"/>
      <c r="O18" s="553"/>
      <c r="P18" s="553">
        <v>2.974</v>
      </c>
      <c r="Q18" s="556"/>
      <c r="R18" s="609">
        <f t="shared" si="0"/>
        <v>7.37</v>
      </c>
      <c r="S18" s="610">
        <f t="shared" si="1"/>
        <v>10.950314988707952</v>
      </c>
      <c r="V18" s="220"/>
      <c r="W18" s="220"/>
      <c r="X18" s="220"/>
      <c r="Y18" s="220"/>
      <c r="Z18"/>
    </row>
    <row r="19" spans="1:26" ht="12.75">
      <c r="A19" s="557" t="s">
        <v>349</v>
      </c>
      <c r="B19" s="557"/>
      <c r="C19" s="558"/>
      <c r="D19" s="558"/>
      <c r="E19" s="558"/>
      <c r="F19" s="558"/>
      <c r="G19" s="558"/>
      <c r="H19" s="558"/>
      <c r="I19" s="558"/>
      <c r="J19" s="558"/>
      <c r="K19" s="559"/>
      <c r="L19" s="557"/>
      <c r="M19" s="560">
        <v>9.12</v>
      </c>
      <c r="N19" s="558"/>
      <c r="O19" s="558"/>
      <c r="P19" s="558"/>
      <c r="Q19" s="561"/>
      <c r="R19" s="611">
        <f t="shared" si="0"/>
        <v>9.12</v>
      </c>
      <c r="S19" s="612">
        <f t="shared" si="1"/>
        <v>13.550457625104004</v>
      </c>
      <c r="V19"/>
      <c r="W19"/>
      <c r="X19"/>
      <c r="Y19"/>
      <c r="Z19"/>
    </row>
    <row r="20" spans="1:26" s="2" customFormat="1" ht="12.75" customHeight="1">
      <c r="A20" s="615" t="s">
        <v>148</v>
      </c>
      <c r="B20" s="616"/>
      <c r="C20" s="617"/>
      <c r="D20" s="617"/>
      <c r="E20" s="617"/>
      <c r="F20" s="617"/>
      <c r="G20" s="617"/>
      <c r="H20" s="617"/>
      <c r="I20" s="617"/>
      <c r="J20" s="617"/>
      <c r="K20" s="618"/>
      <c r="L20" s="616"/>
      <c r="M20" s="617">
        <f>SUM(M4:M14)</f>
        <v>30.659</v>
      </c>
      <c r="N20" s="617">
        <f>SUM(N4:N14)</f>
        <v>0</v>
      </c>
      <c r="O20" s="617">
        <f>SUM(O4:O14)</f>
        <v>0</v>
      </c>
      <c r="P20" s="617">
        <f>SUM(P4:P14)</f>
        <v>25.119999999999997</v>
      </c>
      <c r="Q20" s="619">
        <f>SUM(Q4:Q14)</f>
        <v>11.524999999999999</v>
      </c>
      <c r="R20" s="607">
        <f t="shared" si="0"/>
        <v>67.304</v>
      </c>
      <c r="S20" s="608">
        <f t="shared" si="1"/>
        <v>100</v>
      </c>
      <c r="V20"/>
      <c r="W20"/>
      <c r="X20"/>
      <c r="Y20"/>
      <c r="Z20"/>
    </row>
    <row r="21" spans="1:26" s="65" customFormat="1" ht="13.5" thickBot="1">
      <c r="A21" s="620" t="s">
        <v>17</v>
      </c>
      <c r="B21" s="621"/>
      <c r="C21" s="622"/>
      <c r="D21" s="622"/>
      <c r="E21" s="622"/>
      <c r="F21" s="622"/>
      <c r="G21" s="622"/>
      <c r="H21" s="622"/>
      <c r="I21" s="622"/>
      <c r="J21" s="622"/>
      <c r="K21" s="623"/>
      <c r="L21" s="621"/>
      <c r="M21" s="622">
        <f aca="true" t="shared" si="2" ref="M21:R21">M20/$R$20*100</f>
        <v>45.55301319386663</v>
      </c>
      <c r="N21" s="622">
        <f t="shared" si="2"/>
        <v>0</v>
      </c>
      <c r="O21" s="622">
        <f t="shared" si="2"/>
        <v>0</v>
      </c>
      <c r="P21" s="622">
        <f t="shared" si="2"/>
        <v>37.32319030072506</v>
      </c>
      <c r="Q21" s="614">
        <f t="shared" si="2"/>
        <v>17.123796505408293</v>
      </c>
      <c r="R21" s="613">
        <f t="shared" si="2"/>
        <v>100</v>
      </c>
      <c r="S21" s="614"/>
      <c r="U21" s="25"/>
      <c r="V21"/>
      <c r="W21"/>
      <c r="X21"/>
      <c r="Y21"/>
      <c r="Z21"/>
    </row>
    <row r="22" spans="1:26" ht="12.7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5"/>
      <c r="S22" s="276"/>
      <c r="V22"/>
      <c r="W22"/>
      <c r="X22"/>
      <c r="Y22"/>
      <c r="Z22"/>
    </row>
    <row r="23" spans="1:26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V23"/>
      <c r="W23"/>
      <c r="X23"/>
      <c r="Y23"/>
      <c r="Z23"/>
    </row>
    <row r="24" spans="1:17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/>
      <c r="O24"/>
      <c r="P24"/>
      <c r="Q24"/>
    </row>
    <row r="25" spans="1:18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/>
      <c r="O25"/>
      <c r="P25"/>
      <c r="Q25"/>
      <c r="R25"/>
    </row>
    <row r="27" spans="1:17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</row>
    <row r="33" spans="1:17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17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</row>
    <row r="36" spans="1:17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:17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</row>
    <row r="38" spans="1:17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2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1:17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84"/>
      <c r="O47" s="84"/>
      <c r="P47" s="84"/>
      <c r="Q47" s="84"/>
    </row>
    <row r="90" spans="13:22" ht="12.75">
      <c r="M90" s="2"/>
      <c r="N90" s="2"/>
      <c r="O90" s="2"/>
      <c r="P90" s="2"/>
      <c r="Q90" s="2"/>
      <c r="S90" s="24"/>
      <c r="T90" s="2"/>
      <c r="U90" s="2"/>
      <c r="V90" s="2"/>
    </row>
  </sheetData>
  <sheetProtection selectLockedCells="1" selectUnlockedCells="1"/>
  <mergeCells count="1">
    <mergeCell ref="M1: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Tantardini</cp:lastModifiedBy>
  <dcterms:created xsi:type="dcterms:W3CDTF">2013-01-08T10:26:12Z</dcterms:created>
  <dcterms:modified xsi:type="dcterms:W3CDTF">2019-03-07T13:04:47Z</dcterms:modified>
  <cp:category/>
  <cp:version/>
  <cp:contentType/>
  <cp:contentStatus/>
</cp:coreProperties>
</file>